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karlv\Desktop\Nová složka\"/>
    </mc:Choice>
  </mc:AlternateContent>
  <xr:revisionPtr revIDLastSave="0" documentId="13_ncr:1_{FF67CA9E-0FC4-4EE9-B781-59906DC1B57F}" xr6:coauthVersionLast="32" xr6:coauthVersionMax="32" xr10:uidLastSave="{00000000-0000-0000-0000-000000000000}"/>
  <bookViews>
    <workbookView xWindow="0" yWindow="0" windowWidth="21570" windowHeight="9465" xr2:uid="{00000000-000D-0000-FFFF-FFFF00000000}"/>
  </bookViews>
  <sheets>
    <sheet name="Ženy" sheetId="1" r:id="rId1"/>
  </sheets>
  <calcPr calcId="179017"/>
</workbook>
</file>

<file path=xl/calcChain.xml><?xml version="1.0" encoding="utf-8"?>
<calcChain xmlns="http://schemas.openxmlformats.org/spreadsheetml/2006/main">
  <c r="N49" i="1" l="1"/>
  <c r="L49" i="1"/>
  <c r="H49" i="1"/>
  <c r="M49" i="1" s="1"/>
  <c r="L48" i="1"/>
  <c r="N48" i="1"/>
  <c r="N50" i="1" s="1"/>
  <c r="H48" i="1"/>
  <c r="M48" i="1" s="1"/>
  <c r="L47" i="1"/>
  <c r="M47" i="1" s="1"/>
  <c r="H47" i="1"/>
  <c r="N47" i="1"/>
  <c r="L46" i="1"/>
  <c r="N46" i="1"/>
  <c r="H46" i="1"/>
  <c r="M46" i="1" s="1"/>
  <c r="L44" i="1"/>
  <c r="H44" i="1"/>
  <c r="M44" i="1" s="1"/>
  <c r="L43" i="1"/>
  <c r="H43" i="1"/>
  <c r="L42" i="1"/>
  <c r="H42" i="1"/>
  <c r="M42" i="1" s="1"/>
  <c r="L41" i="1"/>
  <c r="H41" i="1"/>
  <c r="L39" i="1"/>
  <c r="H39" i="1"/>
  <c r="L38" i="1"/>
  <c r="M38" i="1" s="1"/>
  <c r="N38" i="1" s="1"/>
  <c r="H38" i="1"/>
  <c r="L37" i="1"/>
  <c r="H37" i="1"/>
  <c r="M37" i="1" s="1"/>
  <c r="N37" i="1" s="1"/>
  <c r="L36" i="1"/>
  <c r="H36" i="1"/>
  <c r="H6" i="1"/>
  <c r="L6" i="1"/>
  <c r="H7" i="1"/>
  <c r="L7" i="1"/>
  <c r="H8" i="1"/>
  <c r="L8" i="1"/>
  <c r="H9" i="1"/>
  <c r="L9" i="1"/>
  <c r="H11" i="1"/>
  <c r="L11" i="1"/>
  <c r="H12" i="1"/>
  <c r="L12" i="1"/>
  <c r="H13" i="1"/>
  <c r="L13" i="1"/>
  <c r="H14" i="1"/>
  <c r="L14" i="1"/>
  <c r="H16" i="1"/>
  <c r="L16" i="1"/>
  <c r="M16" i="1" s="1"/>
  <c r="N16" i="1" s="1"/>
  <c r="H17" i="1"/>
  <c r="L17" i="1"/>
  <c r="H18" i="1"/>
  <c r="L18" i="1"/>
  <c r="H19" i="1"/>
  <c r="M19" i="1" s="1"/>
  <c r="L19" i="1"/>
  <c r="N19" i="1"/>
  <c r="H21" i="1"/>
  <c r="L21" i="1"/>
  <c r="H22" i="1"/>
  <c r="L22" i="1"/>
  <c r="M22" i="1" s="1"/>
  <c r="N22" i="1" s="1"/>
  <c r="H23" i="1"/>
  <c r="L23" i="1"/>
  <c r="H24" i="1"/>
  <c r="L24" i="1"/>
  <c r="M24" i="1"/>
  <c r="N24" i="1"/>
  <c r="H26" i="1"/>
  <c r="L26" i="1"/>
  <c r="M26" i="1" s="1"/>
  <c r="N26" i="1" s="1"/>
  <c r="H27" i="1"/>
  <c r="L27" i="1"/>
  <c r="H28" i="1"/>
  <c r="L28" i="1"/>
  <c r="H29" i="1"/>
  <c r="M29" i="1" s="1"/>
  <c r="L29" i="1"/>
  <c r="N29" i="1"/>
  <c r="H31" i="1"/>
  <c r="L31" i="1"/>
  <c r="H32" i="1"/>
  <c r="L32" i="1"/>
  <c r="H33" i="1"/>
  <c r="L33" i="1"/>
  <c r="H34" i="1"/>
  <c r="L34" i="1"/>
  <c r="M41" i="1"/>
  <c r="N41" i="1"/>
  <c r="N42" i="1"/>
  <c r="M43" i="1"/>
  <c r="N43" i="1"/>
  <c r="N44" i="1"/>
  <c r="N45" i="1" s="1"/>
  <c r="M34" i="1"/>
  <c r="N34" i="1"/>
  <c r="M36" i="1" l="1"/>
  <c r="N36" i="1" s="1"/>
  <c r="M12" i="1"/>
  <c r="N12" i="1" s="1"/>
  <c r="M33" i="1"/>
  <c r="N33" i="1" s="1"/>
  <c r="M13" i="1"/>
  <c r="N13" i="1" s="1"/>
  <c r="M39" i="1"/>
  <c r="N39" i="1" s="1"/>
  <c r="M23" i="1"/>
  <c r="N23" i="1" s="1"/>
  <c r="M9" i="1"/>
  <c r="N9" i="1" s="1"/>
  <c r="M28" i="1"/>
  <c r="N28" i="1" s="1"/>
  <c r="M18" i="1"/>
  <c r="N18" i="1" s="1"/>
  <c r="M27" i="1"/>
  <c r="N27" i="1" s="1"/>
  <c r="M14" i="1"/>
  <c r="N14" i="1" s="1"/>
  <c r="M8" i="1"/>
  <c r="N8" i="1" s="1"/>
  <c r="M32" i="1"/>
  <c r="N32" i="1" s="1"/>
  <c r="M17" i="1"/>
  <c r="N17" i="1" s="1"/>
  <c r="M7" i="1"/>
  <c r="N7" i="1" s="1"/>
  <c r="M6" i="1"/>
  <c r="N6" i="1" s="1"/>
  <c r="M21" i="1"/>
  <c r="N21" i="1" s="1"/>
  <c r="M31" i="1"/>
  <c r="N31" i="1" s="1"/>
  <c r="M11" i="1"/>
  <c r="N11" i="1" s="1"/>
  <c r="N40" i="1" l="1"/>
  <c r="N25" i="1"/>
  <c r="N30" i="1"/>
  <c r="N20" i="1"/>
  <c r="N15" i="1"/>
  <c r="N35" i="1"/>
  <c r="N10" i="1"/>
  <c r="O45" i="1" l="1"/>
  <c r="O20" i="1"/>
  <c r="O35" i="1"/>
  <c r="O30" i="1"/>
  <c r="O50" i="1"/>
  <c r="O25" i="1"/>
  <c r="O40" i="1"/>
  <c r="O10" i="1"/>
  <c r="O15" i="1"/>
</calcChain>
</file>

<file path=xl/sharedStrings.xml><?xml version="1.0" encoding="utf-8"?>
<sst xmlns="http://schemas.openxmlformats.org/spreadsheetml/2006/main" count="53" uniqueCount="49">
  <si>
    <t xml:space="preserve">    Český svaz vzpírání</t>
  </si>
  <si>
    <t>Jméno</t>
  </si>
  <si>
    <t>Ročník</t>
  </si>
  <si>
    <t>Oddíl</t>
  </si>
  <si>
    <t>Trh</t>
  </si>
  <si>
    <t>Nadhoz</t>
  </si>
  <si>
    <t>Dvojboj</t>
  </si>
  <si>
    <t>Sinclair</t>
  </si>
  <si>
    <t>Poř.</t>
  </si>
  <si>
    <t>narození</t>
  </si>
  <si>
    <t>I.</t>
  </si>
  <si>
    <t>II.</t>
  </si>
  <si>
    <t>III.</t>
  </si>
  <si>
    <t>Zap.</t>
  </si>
  <si>
    <t xml:space="preserve">Vrchní rozhodčí: </t>
  </si>
  <si>
    <t xml:space="preserve">Rozhodčí: </t>
  </si>
  <si>
    <t>Manová Elena</t>
  </si>
  <si>
    <t>Poklopová Aneta</t>
  </si>
  <si>
    <t>Fialová Lenka</t>
  </si>
  <si>
    <t>Rakovská Nina</t>
  </si>
  <si>
    <t>Rosprimová Štěpánka</t>
  </si>
  <si>
    <t>Šteifeldová Lucie</t>
  </si>
  <si>
    <t>Nová Jana</t>
  </si>
  <si>
    <t>Klímková Kristýna</t>
  </si>
  <si>
    <t>Zronková Daniela</t>
  </si>
  <si>
    <t>Kabelková Nicola</t>
  </si>
  <si>
    <t>Přibylová Vendula</t>
  </si>
  <si>
    <t xml:space="preserve"> Maříková Marie </t>
  </si>
  <si>
    <t>Koželská Kristýna</t>
  </si>
  <si>
    <t>Lisová Kateřina</t>
  </si>
  <si>
    <t>Skolková Andrea</t>
  </si>
  <si>
    <t>Boulová Martina</t>
  </si>
  <si>
    <t>Hofbauer Jana</t>
  </si>
  <si>
    <t>Bohemians Praha</t>
  </si>
  <si>
    <t>Baník Sokolov</t>
  </si>
  <si>
    <t>Rotas Rotava</t>
  </si>
  <si>
    <t>Dinga Eleonora</t>
  </si>
  <si>
    <t>Start Plzeň</t>
  </si>
  <si>
    <t>Kubová Mirka</t>
  </si>
  <si>
    <t>Aréna Praha "A"</t>
  </si>
  <si>
    <t>Žampová Petra</t>
  </si>
  <si>
    <t>Madějová Denisa</t>
  </si>
  <si>
    <t>Aréna Praha "B"</t>
  </si>
  <si>
    <t>Žvačková Ivana</t>
  </si>
  <si>
    <t>CCBC Praha</t>
  </si>
  <si>
    <t>Poláková Lucia</t>
  </si>
  <si>
    <t>Hanulová Romana</t>
  </si>
  <si>
    <t>2. kolo 2. ligy žen 2018 - sk. A</t>
  </si>
  <si>
    <t>Slavoj Plzeň 1899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</si>
</sst>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5" x14ac:knownFonts="1">
    <font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center"/>
    </xf>
    <xf numFmtId="164" fontId="0" fillId="0" borderId="22" xfId="0" applyNumberFormat="1" applyBorder="1"/>
    <xf numFmtId="0" fontId="0" fillId="0" borderId="22" xfId="0" applyBorder="1"/>
    <xf numFmtId="164" fontId="0" fillId="0" borderId="6" xfId="0" applyNumberFormat="1" applyBorder="1"/>
    <xf numFmtId="164" fontId="2" fillId="0" borderId="1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ální" xfId="0" builtinId="0"/>
  </cellStyles>
  <dxfs count="1">
    <dxf>
      <font>
        <b val="0"/>
        <condense val="0"/>
        <extend val="0"/>
        <color indexed="20"/>
      </font>
      <fill>
        <patternFill patternType="solid">
          <fgColor indexed="24"/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zoomScale="90" zoomScaleNormal="90" workbookViewId="0">
      <selection activeCell="L2" sqref="L2:N2"/>
    </sheetView>
  </sheetViews>
  <sheetFormatPr defaultRowHeight="9.75" customHeight="1" x14ac:dyDescent="0.2"/>
  <cols>
    <col min="1" max="1" width="7.28515625" customWidth="1"/>
    <col min="2" max="2" width="20.7109375" customWidth="1"/>
    <col min="3" max="3" width="8.28515625" customWidth="1"/>
    <col min="4" max="4" width="17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9.7109375" customWidth="1"/>
    <col min="15" max="15" width="5.85546875" style="1" customWidth="1"/>
  </cols>
  <sheetData>
    <row r="1" spans="1:15" ht="27.75" x14ac:dyDescent="0.2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ht="15.75" customHeight="1" x14ac:dyDescent="0.2">
      <c r="A2" s="76">
        <v>43232</v>
      </c>
      <c r="B2" s="76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8" t="s">
        <v>48</v>
      </c>
      <c r="M2" s="78"/>
      <c r="N2" s="78"/>
    </row>
    <row r="3" spans="1:15" ht="9.75" customHeight="1" thickBot="1" x14ac:dyDescent="0.25"/>
    <row r="4" spans="1:15" ht="13.5" thickBot="1" x14ac:dyDescent="0.25">
      <c r="A4" s="2"/>
      <c r="B4" s="3" t="s">
        <v>1</v>
      </c>
      <c r="C4" s="2" t="s">
        <v>2</v>
      </c>
      <c r="D4" s="4" t="s">
        <v>3</v>
      </c>
      <c r="E4" s="79" t="s">
        <v>4</v>
      </c>
      <c r="F4" s="79"/>
      <c r="G4" s="79"/>
      <c r="H4" s="79"/>
      <c r="I4" s="79" t="s">
        <v>5</v>
      </c>
      <c r="J4" s="79"/>
      <c r="K4" s="79"/>
      <c r="L4" s="79"/>
      <c r="M4" s="5" t="s">
        <v>6</v>
      </c>
      <c r="N4" s="3" t="s">
        <v>7</v>
      </c>
      <c r="O4" s="44" t="s">
        <v>8</v>
      </c>
    </row>
    <row r="5" spans="1:15" ht="13.5" thickBot="1" x14ac:dyDescent="0.25">
      <c r="A5" s="6"/>
      <c r="B5" s="7"/>
      <c r="C5" s="8" t="s">
        <v>9</v>
      </c>
      <c r="D5" s="7"/>
      <c r="E5" s="9" t="s">
        <v>10</v>
      </c>
      <c r="F5" s="71" t="s">
        <v>11</v>
      </c>
      <c r="G5" s="10" t="s">
        <v>12</v>
      </c>
      <c r="H5" s="71" t="s">
        <v>13</v>
      </c>
      <c r="I5" s="10" t="s">
        <v>10</v>
      </c>
      <c r="J5" s="71" t="s">
        <v>11</v>
      </c>
      <c r="K5" s="10" t="s">
        <v>12</v>
      </c>
      <c r="L5" s="71" t="s">
        <v>13</v>
      </c>
      <c r="M5" s="11"/>
      <c r="N5" s="12"/>
      <c r="O5" s="43"/>
    </row>
    <row r="6" spans="1:15" ht="12.75" x14ac:dyDescent="0.2">
      <c r="A6" s="13">
        <v>64.3</v>
      </c>
      <c r="B6" s="14" t="s">
        <v>16</v>
      </c>
      <c r="C6" s="15">
        <v>1984</v>
      </c>
      <c r="D6" s="16" t="s">
        <v>33</v>
      </c>
      <c r="E6" s="17">
        <v>50</v>
      </c>
      <c r="F6" s="18">
        <v>54</v>
      </c>
      <c r="G6" s="17">
        <v>-57</v>
      </c>
      <c r="H6" s="19">
        <f>IF(MAX(E6:G6)&lt;0,0,MAX(E6:G6))</f>
        <v>54</v>
      </c>
      <c r="I6" s="17">
        <v>72</v>
      </c>
      <c r="J6" s="18">
        <v>76</v>
      </c>
      <c r="K6" s="17">
        <v>78</v>
      </c>
      <c r="L6" s="19">
        <f>IF(MAX(I6:K6)&lt;0,0,MAX(I6:K6))</f>
        <v>78</v>
      </c>
      <c r="M6" s="20">
        <f>SUM(H6,L6)</f>
        <v>132</v>
      </c>
      <c r="N6" s="21">
        <f>IF(ISNUMBER(A6),(IF(153.655&lt;A6,M6,TRUNC(10^(0.783497476*((LOG((A6/153.655)/LOG(10))*(LOG((A6/153.655)/LOG(10)))))),4)*M6)),0)</f>
        <v>170.88720000000001</v>
      </c>
      <c r="O6" s="42"/>
    </row>
    <row r="7" spans="1:15" ht="12.75" x14ac:dyDescent="0.2">
      <c r="A7" s="22">
        <v>59</v>
      </c>
      <c r="B7" s="23" t="s">
        <v>17</v>
      </c>
      <c r="C7" s="24">
        <v>1995</v>
      </c>
      <c r="D7" s="25"/>
      <c r="E7" s="26">
        <v>-48</v>
      </c>
      <c r="F7" s="27">
        <v>48</v>
      </c>
      <c r="G7" s="26">
        <v>-54</v>
      </c>
      <c r="H7" s="28">
        <f>IF(MAX(E7:G7)&lt;0,0,MAX(E7:G7))</f>
        <v>48</v>
      </c>
      <c r="I7" s="26">
        <v>60</v>
      </c>
      <c r="J7" s="27">
        <v>64</v>
      </c>
      <c r="K7" s="26">
        <v>68</v>
      </c>
      <c r="L7" s="28">
        <f>IF(MAX(I7:K7)&lt;0,0,MAX(I7:K7))</f>
        <v>68</v>
      </c>
      <c r="M7" s="29">
        <f>SUM(H7,L7)</f>
        <v>116</v>
      </c>
      <c r="N7" s="21">
        <f t="shared" ref="N7:N34" si="0">IF(ISNUMBER(A7),(IF(153.655&lt;A7,M7,TRUNC(10^(0.783497476*((LOG((A7/153.655)/LOG(10))*(LOG((A7/153.655)/LOG(10)))))),4)*M7)),0)</f>
        <v>158.43279999999999</v>
      </c>
      <c r="O7" s="42"/>
    </row>
    <row r="8" spans="1:15" ht="12.75" x14ac:dyDescent="0.2">
      <c r="A8" s="22">
        <v>71</v>
      </c>
      <c r="B8" s="23" t="s">
        <v>18</v>
      </c>
      <c r="C8" s="24">
        <v>1988</v>
      </c>
      <c r="D8" s="30"/>
      <c r="E8" s="26">
        <v>42</v>
      </c>
      <c r="F8" s="27">
        <v>-45</v>
      </c>
      <c r="G8" s="26">
        <v>-46</v>
      </c>
      <c r="H8" s="28">
        <f>IF(MAX(E8:G8)&lt;0,0,MAX(E8:G8))</f>
        <v>42</v>
      </c>
      <c r="I8" s="26">
        <v>52</v>
      </c>
      <c r="J8" s="27">
        <v>56</v>
      </c>
      <c r="K8" s="26">
        <v>59</v>
      </c>
      <c r="L8" s="28">
        <f>IF(MAX(I8:K8)&lt;0,0,MAX(I8:K8))</f>
        <v>59</v>
      </c>
      <c r="M8" s="29">
        <f>SUM(H8,L8)</f>
        <v>101</v>
      </c>
      <c r="N8" s="21">
        <f t="shared" si="0"/>
        <v>123.70480000000001</v>
      </c>
      <c r="O8" s="41"/>
    </row>
    <row r="9" spans="1:15" ht="13.5" thickBot="1" x14ac:dyDescent="0.25">
      <c r="A9" s="22">
        <v>49.4</v>
      </c>
      <c r="B9" s="23" t="s">
        <v>19</v>
      </c>
      <c r="C9" s="24">
        <v>1988</v>
      </c>
      <c r="D9" s="25"/>
      <c r="E9" s="26">
        <v>35</v>
      </c>
      <c r="F9" s="27">
        <v>38</v>
      </c>
      <c r="G9" s="26">
        <v>41</v>
      </c>
      <c r="H9" s="28">
        <f>IF(MAX(E9:G9)&lt;0,0,MAX(E9:G9))</f>
        <v>41</v>
      </c>
      <c r="I9" s="26">
        <v>40</v>
      </c>
      <c r="J9" s="27">
        <v>45</v>
      </c>
      <c r="K9" s="26">
        <v>50</v>
      </c>
      <c r="L9" s="28">
        <f>IF(MAX(I9:K9)&lt;0,0,MAX(I9:K9))</f>
        <v>50</v>
      </c>
      <c r="M9" s="29">
        <f>SUM(H9,L9)</f>
        <v>91</v>
      </c>
      <c r="N9" s="21">
        <f t="shared" si="0"/>
        <v>141.0318</v>
      </c>
      <c r="O9" s="41"/>
    </row>
    <row r="10" spans="1:15" ht="13.5" thickBot="1" x14ac:dyDescent="0.25">
      <c r="A10" s="54"/>
      <c r="B10" s="55"/>
      <c r="C10" s="56"/>
      <c r="D10" s="57"/>
      <c r="E10" s="58"/>
      <c r="F10" s="59"/>
      <c r="G10" s="58"/>
      <c r="H10" s="60"/>
      <c r="I10" s="58"/>
      <c r="J10" s="59"/>
      <c r="K10" s="58"/>
      <c r="L10" s="60"/>
      <c r="M10" s="61"/>
      <c r="N10" s="62">
        <f>SUM(N6:N9)-MIN(N6:N9)</f>
        <v>470.35180000000003</v>
      </c>
      <c r="O10" s="40">
        <f>RANK(N10,($N$10,$N$15,$N$20,$N$25,$N$30,$N$35,$N$40,$N$45,$N$50))</f>
        <v>2</v>
      </c>
    </row>
    <row r="11" spans="1:15" ht="12.75" x14ac:dyDescent="0.2">
      <c r="A11" s="45">
        <v>89.9</v>
      </c>
      <c r="B11" s="46" t="s">
        <v>22</v>
      </c>
      <c r="C11" s="47">
        <v>1981</v>
      </c>
      <c r="D11" s="48" t="s">
        <v>34</v>
      </c>
      <c r="E11" s="49">
        <v>45</v>
      </c>
      <c r="F11" s="50">
        <v>48</v>
      </c>
      <c r="G11" s="49">
        <v>-50</v>
      </c>
      <c r="H11" s="51">
        <f>IF(MAX(E11:G11)&lt;0,0,MAX(E11:G11))</f>
        <v>48</v>
      </c>
      <c r="I11" s="49">
        <v>60</v>
      </c>
      <c r="J11" s="50">
        <v>-63</v>
      </c>
      <c r="K11" s="49">
        <v>-63</v>
      </c>
      <c r="L11" s="51">
        <f>IF(MAX(I11:K11)&lt;0,0,MAX(I11:K11))</f>
        <v>60</v>
      </c>
      <c r="M11" s="52">
        <f>SUM(H11,L11)</f>
        <v>108</v>
      </c>
      <c r="N11" s="53">
        <f t="shared" si="0"/>
        <v>119.0916</v>
      </c>
      <c r="O11" s="42"/>
    </row>
    <row r="12" spans="1:15" ht="12.75" x14ac:dyDescent="0.2">
      <c r="A12" s="22">
        <v>57.2</v>
      </c>
      <c r="B12" s="23" t="s">
        <v>23</v>
      </c>
      <c r="C12" s="24">
        <v>2000</v>
      </c>
      <c r="D12" s="25"/>
      <c r="E12" s="26">
        <v>38</v>
      </c>
      <c r="F12" s="27">
        <v>-40</v>
      </c>
      <c r="G12" s="26">
        <v>-40</v>
      </c>
      <c r="H12" s="28">
        <f>IF(MAX(E12:G12)&lt;0,0,MAX(E12:G12))</f>
        <v>38</v>
      </c>
      <c r="I12" s="26">
        <v>50</v>
      </c>
      <c r="J12" s="27">
        <v>53</v>
      </c>
      <c r="K12" s="26">
        <v>55</v>
      </c>
      <c r="L12" s="28">
        <f>IF(MAX(I12:K12)&lt;0,0,MAX(I12:K12))</f>
        <v>55</v>
      </c>
      <c r="M12" s="29">
        <f>SUM(H12,L12)</f>
        <v>93</v>
      </c>
      <c r="N12" s="21">
        <f t="shared" si="0"/>
        <v>129.65129999999999</v>
      </c>
      <c r="O12" s="42"/>
    </row>
    <row r="13" spans="1:15" ht="12.75" x14ac:dyDescent="0.2">
      <c r="A13" s="22">
        <v>54</v>
      </c>
      <c r="B13" s="23" t="s">
        <v>20</v>
      </c>
      <c r="C13" s="24">
        <v>1994</v>
      </c>
      <c r="D13" s="30"/>
      <c r="E13" s="26">
        <v>-51</v>
      </c>
      <c r="F13" s="27">
        <v>51</v>
      </c>
      <c r="G13" s="26">
        <v>-54</v>
      </c>
      <c r="H13" s="28">
        <f>IF(MAX(E13:G13)&lt;0,0,MAX(E13:G13))</f>
        <v>51</v>
      </c>
      <c r="I13" s="26">
        <v>68</v>
      </c>
      <c r="J13" s="27">
        <v>71</v>
      </c>
      <c r="K13" s="26">
        <v>73</v>
      </c>
      <c r="L13" s="28">
        <f>IF(MAX(I13:K13)&lt;0,0,MAX(I13:K13))</f>
        <v>73</v>
      </c>
      <c r="M13" s="29">
        <f>SUM(H13,L13)</f>
        <v>124</v>
      </c>
      <c r="N13" s="21">
        <f t="shared" si="0"/>
        <v>179.88680000000002</v>
      </c>
      <c r="O13" s="41"/>
    </row>
    <row r="14" spans="1:15" ht="13.5" thickBot="1" x14ac:dyDescent="0.25">
      <c r="A14" s="22">
        <v>67.099999999999994</v>
      </c>
      <c r="B14" s="23" t="s">
        <v>21</v>
      </c>
      <c r="C14" s="24">
        <v>1996</v>
      </c>
      <c r="D14" s="25"/>
      <c r="E14" s="26">
        <v>51</v>
      </c>
      <c r="F14" s="27">
        <v>54</v>
      </c>
      <c r="G14" s="26">
        <v>56</v>
      </c>
      <c r="H14" s="28">
        <f>IF(MAX(E14:G14)&lt;0,0,MAX(E14:G14))</f>
        <v>56</v>
      </c>
      <c r="I14" s="26">
        <v>68</v>
      </c>
      <c r="J14" s="27">
        <v>71</v>
      </c>
      <c r="K14" s="26">
        <v>-73</v>
      </c>
      <c r="L14" s="28">
        <f>IF(MAX(I14:K14)&lt;0,0,MAX(I14:K14))</f>
        <v>71</v>
      </c>
      <c r="M14" s="29">
        <f>SUM(H14,L14)</f>
        <v>127</v>
      </c>
      <c r="N14" s="21">
        <f t="shared" si="0"/>
        <v>160.41369999999998</v>
      </c>
      <c r="O14" s="41"/>
    </row>
    <row r="15" spans="1:15" ht="13.5" thickBot="1" x14ac:dyDescent="0.25">
      <c r="A15" s="54"/>
      <c r="B15" s="55"/>
      <c r="C15" s="56"/>
      <c r="D15" s="57"/>
      <c r="E15" s="58"/>
      <c r="F15" s="59"/>
      <c r="G15" s="58"/>
      <c r="H15" s="60"/>
      <c r="I15" s="58"/>
      <c r="J15" s="59"/>
      <c r="K15" s="58"/>
      <c r="L15" s="60"/>
      <c r="M15" s="61"/>
      <c r="N15" s="62">
        <f>SUM(N11:N14)-MIN(N11:N14)</f>
        <v>469.95180000000005</v>
      </c>
      <c r="O15" s="40">
        <f>RANK(N15,($N$10,$N$15,$N$20,$N$25,$N$30,$N$35,$N$40,$N$45,$N$50))</f>
        <v>3</v>
      </c>
    </row>
    <row r="16" spans="1:15" ht="12.75" x14ac:dyDescent="0.2">
      <c r="A16" s="45">
        <v>69.599999999999994</v>
      </c>
      <c r="B16" s="46" t="s">
        <v>24</v>
      </c>
      <c r="C16" s="47">
        <v>2001</v>
      </c>
      <c r="D16" s="48" t="s">
        <v>35</v>
      </c>
      <c r="E16" s="49">
        <v>62</v>
      </c>
      <c r="F16" s="50">
        <v>65</v>
      </c>
      <c r="G16" s="49">
        <v>-67</v>
      </c>
      <c r="H16" s="51">
        <f>IF(MAX(E16:G16)&lt;0,0,MAX(E16:G16))</f>
        <v>65</v>
      </c>
      <c r="I16" s="49">
        <v>-75</v>
      </c>
      <c r="J16" s="50">
        <v>-75</v>
      </c>
      <c r="K16" s="49">
        <v>-75</v>
      </c>
      <c r="L16" s="51">
        <f>IF(MAX(I16:K16)&lt;0,0,MAX(I16:K16))</f>
        <v>0</v>
      </c>
      <c r="M16" s="52">
        <f>SUM(H16,L16)</f>
        <v>65</v>
      </c>
      <c r="N16" s="53">
        <f t="shared" si="0"/>
        <v>80.456999999999994</v>
      </c>
      <c r="O16" s="42"/>
    </row>
    <row r="17" spans="1:15" ht="12.75" x14ac:dyDescent="0.2">
      <c r="A17" s="22">
        <v>56.2</v>
      </c>
      <c r="B17" s="23" t="s">
        <v>25</v>
      </c>
      <c r="C17" s="24">
        <v>1994</v>
      </c>
      <c r="D17" s="25"/>
      <c r="E17" s="26">
        <v>51</v>
      </c>
      <c r="F17" s="27">
        <v>53</v>
      </c>
      <c r="G17" s="26">
        <v>-55</v>
      </c>
      <c r="H17" s="28">
        <f>IF(MAX(E17:G17)&lt;0,0,MAX(E17:G17))</f>
        <v>53</v>
      </c>
      <c r="I17" s="26">
        <v>65</v>
      </c>
      <c r="J17" s="27">
        <v>68</v>
      </c>
      <c r="K17" s="26">
        <v>-70</v>
      </c>
      <c r="L17" s="28">
        <f>IF(MAX(I17:K17)&lt;0,0,MAX(I17:K17))</f>
        <v>68</v>
      </c>
      <c r="M17" s="29">
        <f>SUM(H17,L17)</f>
        <v>121</v>
      </c>
      <c r="N17" s="21">
        <f t="shared" si="0"/>
        <v>170.70680000000002</v>
      </c>
      <c r="O17" s="42"/>
    </row>
    <row r="18" spans="1:15" ht="12.75" x14ac:dyDescent="0.2">
      <c r="A18" s="22">
        <v>69</v>
      </c>
      <c r="B18" s="23" t="s">
        <v>36</v>
      </c>
      <c r="C18" s="24">
        <v>1990</v>
      </c>
      <c r="D18" s="30"/>
      <c r="E18" s="26">
        <v>60</v>
      </c>
      <c r="F18" s="27">
        <v>-65</v>
      </c>
      <c r="G18" s="26">
        <v>-65</v>
      </c>
      <c r="H18" s="28">
        <f>IF(MAX(E18:G18)&lt;0,0,MAX(E18:G18))</f>
        <v>60</v>
      </c>
      <c r="I18" s="26">
        <v>80</v>
      </c>
      <c r="J18" s="27">
        <v>85</v>
      </c>
      <c r="K18" s="26">
        <v>-90</v>
      </c>
      <c r="L18" s="28">
        <f>IF(MAX(I18:K18)&lt;0,0,MAX(I18:K18))</f>
        <v>85</v>
      </c>
      <c r="M18" s="29">
        <f>SUM(H18,L18)</f>
        <v>145</v>
      </c>
      <c r="N18" s="21">
        <f t="shared" si="0"/>
        <v>180.3365</v>
      </c>
      <c r="O18" s="41"/>
    </row>
    <row r="19" spans="1:15" ht="13.5" thickBot="1" x14ac:dyDescent="0.25">
      <c r="A19" s="22"/>
      <c r="B19" s="23"/>
      <c r="C19" s="24"/>
      <c r="D19" s="25"/>
      <c r="E19" s="26"/>
      <c r="F19" s="27"/>
      <c r="G19" s="26"/>
      <c r="H19" s="28">
        <f>IF(MAX(E19:G19)&lt;0,0,MAX(E19:G19))</f>
        <v>0</v>
      </c>
      <c r="I19" s="26"/>
      <c r="J19" s="27"/>
      <c r="K19" s="26"/>
      <c r="L19" s="28">
        <f>IF(MAX(I19:K19)&lt;0,0,MAX(I19:K19))</f>
        <v>0</v>
      </c>
      <c r="M19" s="29">
        <f>SUM(H19,L19)</f>
        <v>0</v>
      </c>
      <c r="N19" s="21">
        <f t="shared" si="0"/>
        <v>0</v>
      </c>
      <c r="O19" s="41"/>
    </row>
    <row r="20" spans="1:15" ht="13.5" thickBot="1" x14ac:dyDescent="0.25">
      <c r="A20" s="54"/>
      <c r="B20" s="55"/>
      <c r="C20" s="56"/>
      <c r="D20" s="57"/>
      <c r="E20" s="58"/>
      <c r="F20" s="59"/>
      <c r="G20" s="58"/>
      <c r="H20" s="60"/>
      <c r="I20" s="58"/>
      <c r="J20" s="59"/>
      <c r="K20" s="58"/>
      <c r="L20" s="60"/>
      <c r="M20" s="61"/>
      <c r="N20" s="62">
        <f>SUM(N16:N19)-MIN(N16:N19)</f>
        <v>431.50030000000004</v>
      </c>
      <c r="O20" s="40">
        <f>RANK(N20,($N$10,$N$15,$N$20,$N$25,$N$30,$N$35,$N$40,$N$45,$N$50))</f>
        <v>6</v>
      </c>
    </row>
    <row r="21" spans="1:15" ht="12.75" x14ac:dyDescent="0.2">
      <c r="A21" s="45">
        <v>64.099999999999994</v>
      </c>
      <c r="B21" s="46" t="s">
        <v>26</v>
      </c>
      <c r="C21" s="47">
        <v>2000</v>
      </c>
      <c r="D21" s="48" t="s">
        <v>37</v>
      </c>
      <c r="E21" s="49">
        <v>42</v>
      </c>
      <c r="F21" s="50">
        <v>-46</v>
      </c>
      <c r="G21" s="49">
        <v>-46</v>
      </c>
      <c r="H21" s="51">
        <f>IF(MAX(E21:G21)&lt;0,0,MAX(E21:G21))</f>
        <v>42</v>
      </c>
      <c r="I21" s="49">
        <v>50</v>
      </c>
      <c r="J21" s="50">
        <v>55</v>
      </c>
      <c r="K21" s="49">
        <v>-58</v>
      </c>
      <c r="L21" s="51">
        <f>IF(MAX(I21:K21)&lt;0,0,MAX(I21:K21))</f>
        <v>55</v>
      </c>
      <c r="M21" s="52">
        <f>SUM(H21,L21)</f>
        <v>97</v>
      </c>
      <c r="N21" s="53">
        <f t="shared" si="0"/>
        <v>125.809</v>
      </c>
      <c r="O21" s="42"/>
    </row>
    <row r="22" spans="1:15" ht="12.75" x14ac:dyDescent="0.2">
      <c r="A22" s="22">
        <v>63.8</v>
      </c>
      <c r="B22" s="23" t="s">
        <v>27</v>
      </c>
      <c r="C22" s="24">
        <v>1997</v>
      </c>
      <c r="D22" s="25"/>
      <c r="E22" s="26">
        <v>32</v>
      </c>
      <c r="F22" s="27">
        <v>35</v>
      </c>
      <c r="G22" s="26">
        <v>-40</v>
      </c>
      <c r="H22" s="28">
        <f>IF(MAX(E22:G22)&lt;0,0,MAX(E22:G22))</f>
        <v>35</v>
      </c>
      <c r="I22" s="26">
        <v>40</v>
      </c>
      <c r="J22" s="27">
        <v>-45</v>
      </c>
      <c r="K22" s="26">
        <v>-45</v>
      </c>
      <c r="L22" s="28">
        <f>IF(MAX(I22:K22)&lt;0,0,MAX(I22:K22))</f>
        <v>40</v>
      </c>
      <c r="M22" s="29">
        <f>SUM(H22,L22)</f>
        <v>75</v>
      </c>
      <c r="N22" s="21">
        <f t="shared" si="0"/>
        <v>97.545000000000002</v>
      </c>
      <c r="O22" s="42"/>
    </row>
    <row r="23" spans="1:15" ht="12.75" x14ac:dyDescent="0.2">
      <c r="A23" s="22">
        <v>70.400000000000006</v>
      </c>
      <c r="B23" s="23" t="s">
        <v>38</v>
      </c>
      <c r="C23" s="24">
        <v>1999</v>
      </c>
      <c r="D23" s="30"/>
      <c r="E23" s="26">
        <v>40</v>
      </c>
      <c r="F23" s="27">
        <v>-45</v>
      </c>
      <c r="G23" s="26">
        <v>45</v>
      </c>
      <c r="H23" s="28">
        <f>IF(MAX(E23:G23)&lt;0,0,MAX(E23:G23))</f>
        <v>45</v>
      </c>
      <c r="I23" s="26">
        <v>50</v>
      </c>
      <c r="J23" s="27">
        <v>55</v>
      </c>
      <c r="K23" s="26">
        <v>58</v>
      </c>
      <c r="L23" s="28">
        <f>IF(MAX(I23:K23)&lt;0,0,MAX(I23:K23))</f>
        <v>58</v>
      </c>
      <c r="M23" s="29">
        <f>SUM(H23,L23)</f>
        <v>103</v>
      </c>
      <c r="N23" s="21">
        <f t="shared" si="0"/>
        <v>126.7209</v>
      </c>
      <c r="O23" s="41"/>
    </row>
    <row r="24" spans="1:15" ht="13.5" thickBot="1" x14ac:dyDescent="0.25">
      <c r="A24" s="22"/>
      <c r="B24" s="23"/>
      <c r="C24" s="24"/>
      <c r="D24" s="25"/>
      <c r="E24" s="26"/>
      <c r="F24" s="27"/>
      <c r="G24" s="26"/>
      <c r="H24" s="28">
        <f>IF(MAX(E24:G24)&lt;0,0,MAX(E24:G24))</f>
        <v>0</v>
      </c>
      <c r="I24" s="26"/>
      <c r="J24" s="27"/>
      <c r="K24" s="26"/>
      <c r="L24" s="28">
        <f>IF(MAX(I24:K24)&lt;0,0,MAX(I24:K24))</f>
        <v>0</v>
      </c>
      <c r="M24" s="29">
        <f>SUM(H24,L24)</f>
        <v>0</v>
      </c>
      <c r="N24" s="21">
        <f t="shared" si="0"/>
        <v>0</v>
      </c>
      <c r="O24" s="41"/>
    </row>
    <row r="25" spans="1:15" ht="13.5" thickBot="1" x14ac:dyDescent="0.25">
      <c r="A25" s="63"/>
      <c r="B25" s="64"/>
      <c r="C25" s="65"/>
      <c r="D25" s="66"/>
      <c r="E25" s="67"/>
      <c r="F25" s="68"/>
      <c r="G25" s="67"/>
      <c r="H25" s="69"/>
      <c r="I25" s="67"/>
      <c r="J25" s="68"/>
      <c r="K25" s="67"/>
      <c r="L25" s="69"/>
      <c r="M25" s="70"/>
      <c r="N25" s="62">
        <f>SUM(N21:N24)-MIN(N21:N24)</f>
        <v>350.07489999999996</v>
      </c>
      <c r="O25" s="40">
        <f>RANK(N25,($N$10,$N$15,$N$20,$N$25,$N$30,$N$35,$N$40,$N$45,$N$50))</f>
        <v>7</v>
      </c>
    </row>
    <row r="26" spans="1:15" ht="12.75" x14ac:dyDescent="0.2">
      <c r="A26" s="45">
        <v>59.6</v>
      </c>
      <c r="B26" s="46" t="s">
        <v>28</v>
      </c>
      <c r="C26" s="47">
        <v>1999</v>
      </c>
      <c r="D26" s="48" t="s">
        <v>39</v>
      </c>
      <c r="E26" s="49">
        <v>-55</v>
      </c>
      <c r="F26" s="50">
        <v>55</v>
      </c>
      <c r="G26" s="49">
        <v>58</v>
      </c>
      <c r="H26" s="51">
        <f>IF(MAX(E26:G26)&lt;0,0,MAX(E26:G26))</f>
        <v>58</v>
      </c>
      <c r="I26" s="49">
        <v>65</v>
      </c>
      <c r="J26" s="50">
        <v>70</v>
      </c>
      <c r="K26" s="49">
        <v>-73</v>
      </c>
      <c r="L26" s="51">
        <f>IF(MAX(I26:K26)&lt;0,0,MAX(I26:K26))</f>
        <v>70</v>
      </c>
      <c r="M26" s="52">
        <f>SUM(H26,L26)</f>
        <v>128</v>
      </c>
      <c r="N26" s="53">
        <f t="shared" si="0"/>
        <v>173.6704</v>
      </c>
      <c r="O26" s="42"/>
    </row>
    <row r="27" spans="1:15" ht="12.75" x14ac:dyDescent="0.2">
      <c r="A27" s="22">
        <v>56.7</v>
      </c>
      <c r="B27" s="23" t="s">
        <v>40</v>
      </c>
      <c r="C27" s="24">
        <v>1985</v>
      </c>
      <c r="D27" s="25"/>
      <c r="E27" s="26">
        <v>53</v>
      </c>
      <c r="F27" s="27">
        <v>57</v>
      </c>
      <c r="G27" s="26">
        <v>60</v>
      </c>
      <c r="H27" s="28">
        <f>IF(MAX(E27:G27)&lt;0,0,MAX(E27:G27))</f>
        <v>60</v>
      </c>
      <c r="I27" s="26">
        <v>75</v>
      </c>
      <c r="J27" s="27">
        <v>80</v>
      </c>
      <c r="K27" s="26">
        <v>-84</v>
      </c>
      <c r="L27" s="28">
        <f>IF(MAX(I27:K27)&lt;0,0,MAX(I27:K27))</f>
        <v>80</v>
      </c>
      <c r="M27" s="29">
        <f>SUM(H27,L27)</f>
        <v>140</v>
      </c>
      <c r="N27" s="21">
        <f t="shared" si="0"/>
        <v>196.33600000000001</v>
      </c>
      <c r="O27" s="42"/>
    </row>
    <row r="28" spans="1:15" ht="12.75" x14ac:dyDescent="0.2">
      <c r="A28" s="22">
        <v>74</v>
      </c>
      <c r="B28" s="23" t="s">
        <v>41</v>
      </c>
      <c r="C28" s="24">
        <v>1990</v>
      </c>
      <c r="D28" s="30"/>
      <c r="E28" s="26">
        <v>55</v>
      </c>
      <c r="F28" s="27">
        <v>58</v>
      </c>
      <c r="G28" s="26">
        <v>-61</v>
      </c>
      <c r="H28" s="28">
        <f>IF(MAX(E28:G28)&lt;0,0,MAX(E28:G28))</f>
        <v>58</v>
      </c>
      <c r="I28" s="26">
        <v>70</v>
      </c>
      <c r="J28" s="27">
        <v>-75</v>
      </c>
      <c r="K28" s="26">
        <v>-75</v>
      </c>
      <c r="L28" s="28">
        <f>IF(MAX(I28:K28)&lt;0,0,MAX(I28:K28))</f>
        <v>70</v>
      </c>
      <c r="M28" s="29">
        <f>SUM(H28,L28)</f>
        <v>128</v>
      </c>
      <c r="N28" s="21">
        <f t="shared" si="0"/>
        <v>153.48480000000001</v>
      </c>
      <c r="O28" s="41"/>
    </row>
    <row r="29" spans="1:15" ht="13.5" thickBot="1" x14ac:dyDescent="0.25">
      <c r="A29" s="22"/>
      <c r="B29" s="23"/>
      <c r="C29" s="24"/>
      <c r="D29" s="25"/>
      <c r="E29" s="26"/>
      <c r="F29" s="27"/>
      <c r="G29" s="26"/>
      <c r="H29" s="28">
        <f>IF(MAX(E29:G29)&lt;0,0,MAX(E29:G29))</f>
        <v>0</v>
      </c>
      <c r="I29" s="26"/>
      <c r="J29" s="27"/>
      <c r="K29" s="26"/>
      <c r="L29" s="28">
        <f>IF(MAX(I29:K29)&lt;0,0,MAX(I29:K29))</f>
        <v>0</v>
      </c>
      <c r="M29" s="29">
        <f>SUM(H29,L29)</f>
        <v>0</v>
      </c>
      <c r="N29" s="21">
        <f t="shared" si="0"/>
        <v>0</v>
      </c>
      <c r="O29" s="41"/>
    </row>
    <row r="30" spans="1:15" ht="13.5" thickBot="1" x14ac:dyDescent="0.25">
      <c r="A30" s="54"/>
      <c r="B30" s="55"/>
      <c r="C30" s="56"/>
      <c r="D30" s="57"/>
      <c r="E30" s="58"/>
      <c r="F30" s="59"/>
      <c r="G30" s="58"/>
      <c r="H30" s="60"/>
      <c r="I30" s="58"/>
      <c r="J30" s="59"/>
      <c r="K30" s="58"/>
      <c r="L30" s="60"/>
      <c r="M30" s="61"/>
      <c r="N30" s="62">
        <f>SUM(N26:N29)-MIN(N26:N29)</f>
        <v>523.49119999999994</v>
      </c>
      <c r="O30" s="40">
        <f>RANK(N30,($N$10,$N$15,$N$20,$N$25,$N$30,$N$35,$N$40,$N$45,$N$50))</f>
        <v>1</v>
      </c>
    </row>
    <row r="31" spans="1:15" ht="12.75" x14ac:dyDescent="0.2">
      <c r="A31" s="45">
        <v>69</v>
      </c>
      <c r="B31" s="46" t="s">
        <v>29</v>
      </c>
      <c r="C31" s="47">
        <v>1988</v>
      </c>
      <c r="D31" s="48" t="s">
        <v>42</v>
      </c>
      <c r="E31" s="49">
        <v>40</v>
      </c>
      <c r="F31" s="50">
        <v>45</v>
      </c>
      <c r="G31" s="49">
        <v>-47</v>
      </c>
      <c r="H31" s="51">
        <f>IF(MAX(E31:G31)&lt;0,0,MAX(E31:G31))</f>
        <v>45</v>
      </c>
      <c r="I31" s="49">
        <v>50</v>
      </c>
      <c r="J31" s="50">
        <v>53</v>
      </c>
      <c r="K31" s="49">
        <v>56</v>
      </c>
      <c r="L31" s="51">
        <f>IF(MAX(I31:K31)&lt;0,0,MAX(I31:K31))</f>
        <v>56</v>
      </c>
      <c r="M31" s="52">
        <f>SUM(H31,L31)</f>
        <v>101</v>
      </c>
      <c r="N31" s="53">
        <f t="shared" si="0"/>
        <v>125.61370000000001</v>
      </c>
      <c r="O31" s="42"/>
    </row>
    <row r="32" spans="1:15" ht="12.75" x14ac:dyDescent="0.2">
      <c r="A32" s="22">
        <v>62.9</v>
      </c>
      <c r="B32" s="23" t="s">
        <v>30</v>
      </c>
      <c r="C32" s="24">
        <v>1996</v>
      </c>
      <c r="D32" s="25"/>
      <c r="E32" s="26">
        <v>-52</v>
      </c>
      <c r="F32" s="27">
        <v>52</v>
      </c>
      <c r="G32" s="26">
        <v>54</v>
      </c>
      <c r="H32" s="28">
        <f>IF(MAX(E32:G32)&lt;0,0,MAX(E32:G32))</f>
        <v>54</v>
      </c>
      <c r="I32" s="26">
        <v>62</v>
      </c>
      <c r="J32" s="27">
        <v>65</v>
      </c>
      <c r="K32" s="26">
        <v>-68</v>
      </c>
      <c r="L32" s="28">
        <f>IF(MAX(I32:K32)&lt;0,0,MAX(I32:K32))</f>
        <v>65</v>
      </c>
      <c r="M32" s="29">
        <f>SUM(H32,L32)</f>
        <v>119</v>
      </c>
      <c r="N32" s="21">
        <f t="shared" si="0"/>
        <v>156.10420000000002</v>
      </c>
      <c r="O32" s="42"/>
    </row>
    <row r="33" spans="1:15" ht="12.75" x14ac:dyDescent="0.2">
      <c r="A33" s="22">
        <v>61.6</v>
      </c>
      <c r="B33" s="23" t="s">
        <v>43</v>
      </c>
      <c r="C33" s="24">
        <v>1989</v>
      </c>
      <c r="D33" s="30"/>
      <c r="E33" s="26">
        <v>-52</v>
      </c>
      <c r="F33" s="27">
        <v>52</v>
      </c>
      <c r="G33" s="26">
        <v>55</v>
      </c>
      <c r="H33" s="28">
        <f>IF(MAX(E33:G33)&lt;0,0,MAX(E33:G33))</f>
        <v>55</v>
      </c>
      <c r="I33" s="26">
        <v>63</v>
      </c>
      <c r="J33" s="27">
        <v>67</v>
      </c>
      <c r="K33" s="26">
        <v>-70</v>
      </c>
      <c r="L33" s="28">
        <f>IF(MAX(I33:K33)&lt;0,0,MAX(I33:K33))</f>
        <v>67</v>
      </c>
      <c r="M33" s="29">
        <f>SUM(H33,L33)</f>
        <v>122</v>
      </c>
      <c r="N33" s="21">
        <f t="shared" si="0"/>
        <v>162.11359999999999</v>
      </c>
      <c r="O33" s="41"/>
    </row>
    <row r="34" spans="1:15" ht="13.5" thickBot="1" x14ac:dyDescent="0.25">
      <c r="A34" s="22"/>
      <c r="B34" s="23"/>
      <c r="C34" s="24"/>
      <c r="D34" s="25"/>
      <c r="E34" s="26"/>
      <c r="F34" s="27"/>
      <c r="G34" s="26"/>
      <c r="H34" s="28">
        <f>IF(MAX(E34:G34)&lt;0,0,MAX(E34:G34))</f>
        <v>0</v>
      </c>
      <c r="I34" s="26"/>
      <c r="J34" s="27"/>
      <c r="K34" s="26"/>
      <c r="L34" s="28">
        <f>IF(MAX(I34:K34)&lt;0,0,MAX(I34:K34))</f>
        <v>0</v>
      </c>
      <c r="M34" s="29">
        <f>SUM(H34,L34)</f>
        <v>0</v>
      </c>
      <c r="N34" s="21">
        <f t="shared" si="0"/>
        <v>0</v>
      </c>
      <c r="O34" s="41"/>
    </row>
    <row r="35" spans="1:15" ht="13.5" thickBot="1" x14ac:dyDescent="0.25">
      <c r="A35" s="54"/>
      <c r="B35" s="55"/>
      <c r="C35" s="56"/>
      <c r="D35" s="57"/>
      <c r="E35" s="58"/>
      <c r="F35" s="59"/>
      <c r="G35" s="58"/>
      <c r="H35" s="60"/>
      <c r="I35" s="58"/>
      <c r="J35" s="59"/>
      <c r="K35" s="58"/>
      <c r="L35" s="60"/>
      <c r="M35" s="61"/>
      <c r="N35" s="62">
        <f>SUM(N31:N34)-MIN(N31:N34)</f>
        <v>443.83150000000001</v>
      </c>
      <c r="O35" s="40">
        <f>RANK(N35,($N$10,$N$15,$N$20,$N$25,$N$30,$N$35,$N$40,$N$45,$N$50))</f>
        <v>5</v>
      </c>
    </row>
    <row r="36" spans="1:15" ht="12.75" x14ac:dyDescent="0.2">
      <c r="A36" s="45">
        <v>61</v>
      </c>
      <c r="B36" s="46" t="s">
        <v>31</v>
      </c>
      <c r="C36" s="47">
        <v>1979</v>
      </c>
      <c r="D36" s="48" t="s">
        <v>44</v>
      </c>
      <c r="E36" s="49">
        <v>50</v>
      </c>
      <c r="F36" s="50">
        <v>53</v>
      </c>
      <c r="G36" s="49">
        <v>-55</v>
      </c>
      <c r="H36" s="51">
        <f>IF(MAX(E36:G36)&lt;0,0,MAX(E36:G36))</f>
        <v>53</v>
      </c>
      <c r="I36" s="49">
        <v>-60</v>
      </c>
      <c r="J36" s="50">
        <v>-60</v>
      </c>
      <c r="K36" s="49">
        <v>60</v>
      </c>
      <c r="L36" s="51">
        <f>IF(MAX(I36:K36)&lt;0,0,MAX(I36:K36))</f>
        <v>60</v>
      </c>
      <c r="M36" s="52">
        <f>SUM(H36,L36)</f>
        <v>113</v>
      </c>
      <c r="N36" s="53">
        <f>IF(ISNUMBER(A36),(IF(153.655&lt;A36,M36,TRUNC(10^(0.783497476*((LOG((A36/153.655)/LOG(10))*(LOG((A36/153.655)/LOG(10)))))),4)*M36)),0)</f>
        <v>151.06970000000001</v>
      </c>
      <c r="O36" s="42"/>
    </row>
    <row r="37" spans="1:15" ht="12.75" x14ac:dyDescent="0.2">
      <c r="A37" s="22">
        <v>71.599999999999994</v>
      </c>
      <c r="B37" s="23" t="s">
        <v>32</v>
      </c>
      <c r="C37" s="24">
        <v>1994</v>
      </c>
      <c r="D37" s="25"/>
      <c r="E37" s="26">
        <v>-50</v>
      </c>
      <c r="F37" s="27">
        <v>52</v>
      </c>
      <c r="G37" s="26">
        <v>-56</v>
      </c>
      <c r="H37" s="28">
        <f>IF(MAX(E37:G37)&lt;0,0,MAX(E37:G37))</f>
        <v>52</v>
      </c>
      <c r="I37" s="26">
        <v>68</v>
      </c>
      <c r="J37" s="27">
        <v>72</v>
      </c>
      <c r="K37" s="26">
        <v>76</v>
      </c>
      <c r="L37" s="28">
        <f>IF(MAX(I37:K37)&lt;0,0,MAX(I37:K37))</f>
        <v>76</v>
      </c>
      <c r="M37" s="29">
        <f>SUM(H37,L37)</f>
        <v>128</v>
      </c>
      <c r="N37" s="21">
        <f t="shared" ref="N37:N49" si="1">IF(ISNUMBER(A37),(IF(153.655&lt;A37,M37,TRUNC(10^(0.783497476*((LOG((A37/153.655)/LOG(10))*(LOG((A37/153.655)/LOG(10)))))),4)*M37)),0)</f>
        <v>156.08320000000001</v>
      </c>
      <c r="O37" s="42"/>
    </row>
    <row r="38" spans="1:15" ht="12.75" x14ac:dyDescent="0.2">
      <c r="A38" s="22">
        <v>61.7</v>
      </c>
      <c r="B38" s="23" t="s">
        <v>45</v>
      </c>
      <c r="C38" s="24">
        <v>1994</v>
      </c>
      <c r="D38" s="30"/>
      <c r="E38" s="26">
        <v>50</v>
      </c>
      <c r="F38" s="27">
        <v>-54</v>
      </c>
      <c r="G38" s="26">
        <v>-55</v>
      </c>
      <c r="H38" s="28">
        <f>IF(MAX(E38:G38)&lt;0,0,MAX(E38:G38))</f>
        <v>50</v>
      </c>
      <c r="I38" s="26">
        <v>62</v>
      </c>
      <c r="J38" s="27">
        <v>-66</v>
      </c>
      <c r="K38" s="26">
        <v>67</v>
      </c>
      <c r="L38" s="28">
        <f>IF(MAX(I38:K38)&lt;0,0,MAX(I38:K38))</f>
        <v>67</v>
      </c>
      <c r="M38" s="29">
        <f>SUM(H38,L38)</f>
        <v>117</v>
      </c>
      <c r="N38" s="21">
        <f t="shared" si="1"/>
        <v>155.30579999999998</v>
      </c>
      <c r="O38" s="41"/>
    </row>
    <row r="39" spans="1:15" ht="13.5" thickBot="1" x14ac:dyDescent="0.25">
      <c r="A39" s="22">
        <v>61.4</v>
      </c>
      <c r="B39" s="23" t="s">
        <v>46</v>
      </c>
      <c r="C39" s="24">
        <v>1995</v>
      </c>
      <c r="D39" s="25"/>
      <c r="E39" s="26">
        <v>-40</v>
      </c>
      <c r="F39" s="27">
        <v>40</v>
      </c>
      <c r="G39" s="26">
        <v>43</v>
      </c>
      <c r="H39" s="28">
        <f>IF(MAX(E39:G39)&lt;0,0,MAX(E39:G39))</f>
        <v>43</v>
      </c>
      <c r="I39" s="26">
        <v>55</v>
      </c>
      <c r="J39" s="27">
        <v>-58</v>
      </c>
      <c r="K39" s="26">
        <v>58</v>
      </c>
      <c r="L39" s="28">
        <f>IF(MAX(I39:K39)&lt;0,0,MAX(I39:K39))</f>
        <v>58</v>
      </c>
      <c r="M39" s="29">
        <f>SUM(H39,L39)</f>
        <v>101</v>
      </c>
      <c r="N39" s="21">
        <f t="shared" si="1"/>
        <v>134.48149999999998</v>
      </c>
      <c r="O39" s="41"/>
    </row>
    <row r="40" spans="1:15" ht="13.5" thickBot="1" x14ac:dyDescent="0.25">
      <c r="A40" s="54"/>
      <c r="B40" s="55"/>
      <c r="C40" s="56"/>
      <c r="D40" s="57"/>
      <c r="E40" s="58"/>
      <c r="F40" s="59"/>
      <c r="G40" s="58"/>
      <c r="H40" s="60"/>
      <c r="I40" s="58"/>
      <c r="J40" s="59"/>
      <c r="K40" s="58"/>
      <c r="L40" s="60"/>
      <c r="M40" s="61"/>
      <c r="N40" s="62">
        <f>SUM(N36:N39)-MIN(N36:N39)</f>
        <v>462.45870000000002</v>
      </c>
      <c r="O40" s="40">
        <f>RANK(N40,($N$10,$N$15,$N$20,$N$25,$N$30,$N$35,$N$40,$N$45,$N$50))</f>
        <v>4</v>
      </c>
    </row>
    <row r="41" spans="1:15" ht="12.75" x14ac:dyDescent="0.2">
      <c r="A41" s="45"/>
      <c r="B41" s="46"/>
      <c r="C41" s="47"/>
      <c r="D41" s="48"/>
      <c r="E41" s="49"/>
      <c r="F41" s="50"/>
      <c r="G41" s="49"/>
      <c r="H41" s="51">
        <f>IF(MAX(E41:G41)&lt;0,0,MAX(E41:G41))</f>
        <v>0</v>
      </c>
      <c r="I41" s="49"/>
      <c r="J41" s="50"/>
      <c r="K41" s="49"/>
      <c r="L41" s="51">
        <f>IF(MAX(I41:K41)&lt;0,0,MAX(I41:K41))</f>
        <v>0</v>
      </c>
      <c r="M41" s="52">
        <f>SUM(H41,L41)</f>
        <v>0</v>
      </c>
      <c r="N41" s="53">
        <f t="shared" si="1"/>
        <v>0</v>
      </c>
      <c r="O41" s="42"/>
    </row>
    <row r="42" spans="1:15" ht="12.75" x14ac:dyDescent="0.2">
      <c r="A42" s="22"/>
      <c r="B42" s="23"/>
      <c r="C42" s="24"/>
      <c r="D42" s="25"/>
      <c r="E42" s="26"/>
      <c r="F42" s="27"/>
      <c r="G42" s="26"/>
      <c r="H42" s="28">
        <f>IF(MAX(E42:G42)&lt;0,0,MAX(E42:G42))</f>
        <v>0</v>
      </c>
      <c r="I42" s="26"/>
      <c r="J42" s="27"/>
      <c r="K42" s="26"/>
      <c r="L42" s="28">
        <f>IF(MAX(I42:K42)&lt;0,0,MAX(I42:K42))</f>
        <v>0</v>
      </c>
      <c r="M42" s="29">
        <f>SUM(H42,L42)</f>
        <v>0</v>
      </c>
      <c r="N42" s="21">
        <f t="shared" si="1"/>
        <v>0</v>
      </c>
      <c r="O42" s="42"/>
    </row>
    <row r="43" spans="1:15" ht="12.75" x14ac:dyDescent="0.2">
      <c r="A43" s="22"/>
      <c r="B43" s="23"/>
      <c r="C43" s="24"/>
      <c r="D43" s="30"/>
      <c r="E43" s="26"/>
      <c r="F43" s="27"/>
      <c r="G43" s="26"/>
      <c r="H43" s="28">
        <f>IF(MAX(E43:G43)&lt;0,0,MAX(E43:G43))</f>
        <v>0</v>
      </c>
      <c r="I43" s="26"/>
      <c r="J43" s="27"/>
      <c r="K43" s="26"/>
      <c r="L43" s="28">
        <f>IF(MAX(I43:K43)&lt;0,0,MAX(I43:K43))</f>
        <v>0</v>
      </c>
      <c r="M43" s="29">
        <f>SUM(H43,L43)</f>
        <v>0</v>
      </c>
      <c r="N43" s="21">
        <f t="shared" si="1"/>
        <v>0</v>
      </c>
      <c r="O43" s="41"/>
    </row>
    <row r="44" spans="1:15" ht="13.5" thickBot="1" x14ac:dyDescent="0.25">
      <c r="A44" s="22"/>
      <c r="B44" s="23"/>
      <c r="C44" s="24"/>
      <c r="D44" s="25"/>
      <c r="E44" s="26"/>
      <c r="F44" s="27"/>
      <c r="G44" s="26"/>
      <c r="H44" s="28">
        <f>IF(MAX(E44:G44)&lt;0,0,MAX(E44:G44))</f>
        <v>0</v>
      </c>
      <c r="I44" s="26"/>
      <c r="J44" s="27"/>
      <c r="K44" s="26"/>
      <c r="L44" s="28">
        <f>IF(MAX(I44:K44)&lt;0,0,MAX(I44:K44))</f>
        <v>0</v>
      </c>
      <c r="M44" s="29">
        <f>SUM(H44,L44)</f>
        <v>0</v>
      </c>
      <c r="N44" s="21">
        <f t="shared" si="1"/>
        <v>0</v>
      </c>
      <c r="O44" s="41"/>
    </row>
    <row r="45" spans="1:15" ht="13.5" thickBot="1" x14ac:dyDescent="0.25">
      <c r="A45" s="54"/>
      <c r="B45" s="55"/>
      <c r="C45" s="56"/>
      <c r="D45" s="57"/>
      <c r="E45" s="58"/>
      <c r="F45" s="59"/>
      <c r="G45" s="58"/>
      <c r="H45" s="60"/>
      <c r="I45" s="58"/>
      <c r="J45" s="59"/>
      <c r="K45" s="58"/>
      <c r="L45" s="60"/>
      <c r="M45" s="61"/>
      <c r="N45" s="62">
        <f>SUM(N41:N44)-MIN(N41:N44)</f>
        <v>0</v>
      </c>
      <c r="O45" s="40">
        <f>RANK(N45,($N$10,$N$15,$N$20,$N$25,$N$30,$N$35,$N$40,$N$45,$N$50))</f>
        <v>8</v>
      </c>
    </row>
    <row r="46" spans="1:15" ht="12.75" x14ac:dyDescent="0.2">
      <c r="A46" s="45"/>
      <c r="B46" s="46"/>
      <c r="C46" s="47"/>
      <c r="D46" s="48"/>
      <c r="E46" s="49"/>
      <c r="F46" s="50"/>
      <c r="G46" s="49"/>
      <c r="H46" s="51">
        <f>IF(MAX(E46:G46)&lt;0,0,MAX(E46:G46))</f>
        <v>0</v>
      </c>
      <c r="I46" s="49"/>
      <c r="J46" s="50"/>
      <c r="K46" s="49"/>
      <c r="L46" s="51">
        <f>IF(MAX(I46:K46)&lt;0,0,MAX(I46:K46))</f>
        <v>0</v>
      </c>
      <c r="M46" s="52">
        <f>SUM(H46,L46)</f>
        <v>0</v>
      </c>
      <c r="N46" s="53">
        <f t="shared" si="1"/>
        <v>0</v>
      </c>
      <c r="O46" s="42"/>
    </row>
    <row r="47" spans="1:15" ht="12.75" x14ac:dyDescent="0.2">
      <c r="A47" s="22"/>
      <c r="B47" s="23"/>
      <c r="C47" s="24"/>
      <c r="D47" s="25"/>
      <c r="E47" s="26"/>
      <c r="F47" s="27"/>
      <c r="G47" s="26"/>
      <c r="H47" s="28">
        <f>IF(MAX(E47:G47)&lt;0,0,MAX(E47:G47))</f>
        <v>0</v>
      </c>
      <c r="I47" s="26"/>
      <c r="J47" s="27"/>
      <c r="K47" s="26"/>
      <c r="L47" s="28">
        <f>IF(MAX(I47:K47)&lt;0,0,MAX(I47:K47))</f>
        <v>0</v>
      </c>
      <c r="M47" s="29">
        <f>SUM(H47,L47)</f>
        <v>0</v>
      </c>
      <c r="N47" s="21">
        <f t="shared" si="1"/>
        <v>0</v>
      </c>
      <c r="O47" s="42"/>
    </row>
    <row r="48" spans="1:15" ht="12.75" x14ac:dyDescent="0.2">
      <c r="A48" s="22"/>
      <c r="B48" s="23"/>
      <c r="C48" s="24"/>
      <c r="D48" s="30"/>
      <c r="E48" s="26"/>
      <c r="F48" s="27"/>
      <c r="G48" s="26"/>
      <c r="H48" s="28">
        <f>IF(MAX(E48:G48)&lt;0,0,MAX(E48:G48))</f>
        <v>0</v>
      </c>
      <c r="I48" s="26"/>
      <c r="J48" s="27"/>
      <c r="K48" s="26"/>
      <c r="L48" s="28">
        <f>IF(MAX(I48:K48)&lt;0,0,MAX(I48:K48))</f>
        <v>0</v>
      </c>
      <c r="M48" s="29">
        <f>SUM(H48,L48)</f>
        <v>0</v>
      </c>
      <c r="N48" s="21">
        <f t="shared" si="1"/>
        <v>0</v>
      </c>
      <c r="O48" s="41"/>
    </row>
    <row r="49" spans="1:15" ht="13.5" thickBot="1" x14ac:dyDescent="0.25">
      <c r="A49" s="22"/>
      <c r="B49" s="23"/>
      <c r="C49" s="24"/>
      <c r="D49" s="25"/>
      <c r="E49" s="26"/>
      <c r="F49" s="27"/>
      <c r="G49" s="26"/>
      <c r="H49" s="28">
        <f>IF(MAX(E49:G49)&lt;0,0,MAX(E49:G49))</f>
        <v>0</v>
      </c>
      <c r="I49" s="26"/>
      <c r="J49" s="27"/>
      <c r="K49" s="26"/>
      <c r="L49" s="28">
        <f>IF(MAX(I49:K49)&lt;0,0,MAX(I49:K49))</f>
        <v>0</v>
      </c>
      <c r="M49" s="29">
        <f>SUM(H49,L49)</f>
        <v>0</v>
      </c>
      <c r="N49" s="21">
        <f t="shared" si="1"/>
        <v>0</v>
      </c>
      <c r="O49" s="41"/>
    </row>
    <row r="50" spans="1:15" ht="13.5" thickBot="1" x14ac:dyDescent="0.25">
      <c r="A50" s="31"/>
      <c r="B50" s="32"/>
      <c r="C50" s="33"/>
      <c r="D50" s="34"/>
      <c r="E50" s="35"/>
      <c r="F50" s="36"/>
      <c r="G50" s="35"/>
      <c r="H50" s="37"/>
      <c r="I50" s="35"/>
      <c r="J50" s="36"/>
      <c r="K50" s="35"/>
      <c r="L50" s="37"/>
      <c r="M50" s="38"/>
      <c r="N50" s="39">
        <f>SUM(N46:N49)-MIN(N46:N49)</f>
        <v>0</v>
      </c>
      <c r="O50" s="40">
        <f>RANK(N50,($N$10,$N$15,$N$20,$N$25,$N$30,$N$35,$N$40,$N$45,$N$50))</f>
        <v>8</v>
      </c>
    </row>
    <row r="51" spans="1:15" ht="13.5" thickBot="1" x14ac:dyDescent="0.25"/>
    <row r="52" spans="1:15" ht="12.75" x14ac:dyDescent="0.2">
      <c r="A52" s="80" t="s">
        <v>14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2"/>
    </row>
    <row r="53" spans="1:15" ht="13.5" thickBot="1" x14ac:dyDescent="0.25">
      <c r="A53" s="72" t="s">
        <v>15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</row>
  </sheetData>
  <sheetProtection selectLockedCells="1" selectUnlockedCells="1"/>
  <mergeCells count="8">
    <mergeCell ref="A53:N53"/>
    <mergeCell ref="A1:N1"/>
    <mergeCell ref="A2:B2"/>
    <mergeCell ref="C2:K2"/>
    <mergeCell ref="L2:N2"/>
    <mergeCell ref="E4:H4"/>
    <mergeCell ref="I4:L4"/>
    <mergeCell ref="A52:N52"/>
  </mergeCells>
  <conditionalFormatting sqref="E6:G50 I6:K50"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Ženy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Karel Prohl</cp:lastModifiedBy>
  <cp:revision/>
  <dcterms:created xsi:type="dcterms:W3CDTF">2017-02-28T22:26:14Z</dcterms:created>
  <dcterms:modified xsi:type="dcterms:W3CDTF">2018-05-13T12:37:33Z</dcterms:modified>
</cp:coreProperties>
</file>