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360" yWindow="120" windowWidth="11280" windowHeight="6225"/>
  </bookViews>
  <sheets>
    <sheet name="St. žáci do 15 let" sheetId="2" r:id="rId1"/>
  </sheets>
  <calcPr calcId="125725" iterateDelta="1E-4"/>
</workbook>
</file>

<file path=xl/calcChain.xml><?xml version="1.0" encoding="utf-8"?>
<calcChain xmlns="http://schemas.openxmlformats.org/spreadsheetml/2006/main">
  <c r="N75" i="2"/>
  <c r="N74"/>
  <c r="N73"/>
  <c r="N72"/>
  <c r="L75"/>
  <c r="L74"/>
  <c r="L73"/>
  <c r="L72"/>
  <c r="L71"/>
  <c r="L69"/>
  <c r="L67"/>
  <c r="L68"/>
  <c r="L70"/>
  <c r="H75"/>
  <c r="H74"/>
  <c r="H73"/>
  <c r="H72"/>
  <c r="H71"/>
  <c r="H69"/>
  <c r="H67"/>
  <c r="H68"/>
  <c r="H70"/>
  <c r="L62"/>
  <c r="H62"/>
  <c r="N58"/>
  <c r="L58"/>
  <c r="L56"/>
  <c r="L54"/>
  <c r="L55"/>
  <c r="H58"/>
  <c r="M58" s="1"/>
  <c r="H56"/>
  <c r="H54"/>
  <c r="H55"/>
  <c r="L45"/>
  <c r="L50"/>
  <c r="L48"/>
  <c r="L46"/>
  <c r="H45"/>
  <c r="H50"/>
  <c r="H48"/>
  <c r="H46"/>
  <c r="N39"/>
  <c r="N38"/>
  <c r="L39"/>
  <c r="L38"/>
  <c r="L36"/>
  <c r="H39"/>
  <c r="H38"/>
  <c r="H36"/>
  <c r="N31"/>
  <c r="N28"/>
  <c r="N27"/>
  <c r="L31"/>
  <c r="L28"/>
  <c r="L27"/>
  <c r="L24"/>
  <c r="L25"/>
  <c r="H31"/>
  <c r="H28"/>
  <c r="H27"/>
  <c r="H24"/>
  <c r="H25"/>
  <c r="L16"/>
  <c r="L17"/>
  <c r="L19"/>
  <c r="H16"/>
  <c r="H17"/>
  <c r="H19"/>
  <c r="N13"/>
  <c r="N12"/>
  <c r="L13"/>
  <c r="L12"/>
  <c r="H12"/>
  <c r="H13"/>
  <c r="N10"/>
  <c r="N11"/>
  <c r="L11"/>
  <c r="L10"/>
  <c r="L8"/>
  <c r="L9"/>
  <c r="H11"/>
  <c r="M11" s="1"/>
  <c r="H10"/>
  <c r="M10" s="1"/>
  <c r="H8"/>
  <c r="H9"/>
  <c r="H14"/>
  <c r="L14"/>
  <c r="N14"/>
  <c r="L7"/>
  <c r="H7"/>
  <c r="L63"/>
  <c r="L61"/>
  <c r="H63"/>
  <c r="H61"/>
  <c r="L47"/>
  <c r="L49"/>
  <c r="L51"/>
  <c r="H47"/>
  <c r="H49"/>
  <c r="H51"/>
  <c r="L37"/>
  <c r="L34"/>
  <c r="L35"/>
  <c r="L40"/>
  <c r="H37"/>
  <c r="H34"/>
  <c r="H35"/>
  <c r="H40"/>
  <c r="L30"/>
  <c r="L32"/>
  <c r="H30"/>
  <c r="L52"/>
  <c r="H52"/>
  <c r="L76"/>
  <c r="H76"/>
  <c r="L66"/>
  <c r="H66"/>
  <c r="L64"/>
  <c r="H64"/>
  <c r="L59"/>
  <c r="H59"/>
  <c r="L57"/>
  <c r="H57"/>
  <c r="L43"/>
  <c r="H43"/>
  <c r="L42"/>
  <c r="H42"/>
  <c r="L41"/>
  <c r="H41"/>
  <c r="H32"/>
  <c r="L29"/>
  <c r="H29"/>
  <c r="L23"/>
  <c r="H23"/>
  <c r="L26"/>
  <c r="H26"/>
  <c r="L18"/>
  <c r="H18"/>
  <c r="L21"/>
  <c r="H21"/>
  <c r="L20"/>
  <c r="H20"/>
  <c r="M73" l="1"/>
  <c r="M75"/>
  <c r="M71"/>
  <c r="N71" s="1"/>
  <c r="M72"/>
  <c r="M46"/>
  <c r="N46" s="1"/>
  <c r="M54"/>
  <c r="N54" s="1"/>
  <c r="M56"/>
  <c r="N56" s="1"/>
  <c r="M55"/>
  <c r="N55" s="1"/>
  <c r="M67"/>
  <c r="N67" s="1"/>
  <c r="M68"/>
  <c r="N68" s="1"/>
  <c r="M70"/>
  <c r="N70" s="1"/>
  <c r="M14"/>
  <c r="M8"/>
  <c r="M9"/>
  <c r="M17"/>
  <c r="M74"/>
  <c r="M69"/>
  <c r="N69" s="1"/>
  <c r="M62"/>
  <c r="N62" s="1"/>
  <c r="M45"/>
  <c r="N45" s="1"/>
  <c r="M48"/>
  <c r="N48" s="1"/>
  <c r="M38"/>
  <c r="M31"/>
  <c r="M27"/>
  <c r="M25"/>
  <c r="M12"/>
  <c r="M13"/>
  <c r="M7"/>
  <c r="M36"/>
  <c r="M39"/>
  <c r="M20"/>
  <c r="M34"/>
  <c r="N34" s="1"/>
  <c r="M19"/>
  <c r="N19" s="1"/>
  <c r="M16"/>
  <c r="M24"/>
  <c r="M28"/>
  <c r="M32"/>
  <c r="M61"/>
  <c r="N61" s="1"/>
  <c r="M40"/>
  <c r="M63"/>
  <c r="M49"/>
  <c r="N49" s="1"/>
  <c r="M51"/>
  <c r="M47"/>
  <c r="M30"/>
  <c r="M37"/>
  <c r="N37" s="1"/>
  <c r="M64"/>
  <c r="M52"/>
  <c r="M35"/>
  <c r="M41"/>
  <c r="M42"/>
  <c r="M43"/>
  <c r="M57"/>
  <c r="N57" s="1"/>
  <c r="M59"/>
  <c r="M66"/>
  <c r="M76"/>
  <c r="N76" s="1"/>
  <c r="M26"/>
  <c r="M23"/>
  <c r="N23" s="1"/>
  <c r="M29"/>
  <c r="M21"/>
  <c r="M18"/>
  <c r="O13" l="1"/>
  <c r="N43"/>
  <c r="O43"/>
  <c r="N41"/>
  <c r="O41"/>
  <c r="N40"/>
  <c r="O40"/>
  <c r="N42"/>
  <c r="O42"/>
  <c r="O39"/>
  <c r="O38"/>
  <c r="O72"/>
  <c r="O73"/>
  <c r="N32"/>
  <c r="O32"/>
  <c r="N29"/>
  <c r="O29"/>
  <c r="N30"/>
  <c r="O30"/>
  <c r="O27"/>
  <c r="O25"/>
  <c r="O24"/>
  <c r="O26"/>
  <c r="O31"/>
  <c r="O28"/>
  <c r="O10"/>
  <c r="O12"/>
  <c r="O11"/>
  <c r="O7"/>
  <c r="N18"/>
  <c r="O20"/>
  <c r="N24"/>
  <c r="N25"/>
  <c r="O36"/>
  <c r="O37"/>
  <c r="O34"/>
  <c r="N51"/>
  <c r="O49"/>
  <c r="O47"/>
  <c r="O48"/>
  <c r="N36"/>
  <c r="O35"/>
  <c r="O58"/>
  <c r="O75"/>
  <c r="N64"/>
  <c r="O62"/>
  <c r="O74"/>
  <c r="O71"/>
  <c r="O69"/>
  <c r="O67"/>
  <c r="O70"/>
  <c r="O68"/>
  <c r="O59"/>
  <c r="O57"/>
  <c r="O55"/>
  <c r="O56"/>
  <c r="N47"/>
  <c r="O19"/>
  <c r="O21"/>
  <c r="O18"/>
  <c r="N21"/>
  <c r="N16"/>
  <c r="N17"/>
  <c r="N9"/>
  <c r="O8"/>
  <c r="N8"/>
  <c r="O9"/>
  <c r="N7"/>
  <c r="N35"/>
  <c r="O14"/>
  <c r="N66"/>
  <c r="O66"/>
  <c r="O76"/>
  <c r="N59"/>
  <c r="O54"/>
  <c r="N63"/>
  <c r="O63"/>
  <c r="O64"/>
  <c r="O61"/>
  <c r="N52"/>
  <c r="O51"/>
  <c r="O46"/>
  <c r="O45"/>
  <c r="O52"/>
  <c r="N26"/>
  <c r="O23"/>
  <c r="N20"/>
  <c r="O17"/>
  <c r="O16"/>
</calcChain>
</file>

<file path=xl/sharedStrings.xml><?xml version="1.0" encoding="utf-8"?>
<sst xmlns="http://schemas.openxmlformats.org/spreadsheetml/2006/main" count="104" uniqueCount="78">
  <si>
    <t>Těl.hm.</t>
  </si>
  <si>
    <t>Oddíl</t>
  </si>
  <si>
    <t>Trh</t>
  </si>
  <si>
    <t>Nadhoz</t>
  </si>
  <si>
    <t>Dvojboj</t>
  </si>
  <si>
    <t>Sinclair</t>
  </si>
  <si>
    <t>I.</t>
  </si>
  <si>
    <t>II.</t>
  </si>
  <si>
    <t>III.</t>
  </si>
  <si>
    <t>Zap.</t>
  </si>
  <si>
    <t>-</t>
  </si>
  <si>
    <t>Příjmení + Jméno</t>
  </si>
  <si>
    <t>Kubíková Marie</t>
  </si>
  <si>
    <t>Pořadí</t>
  </si>
  <si>
    <t>Rok nar.</t>
  </si>
  <si>
    <t>do 56 kg</t>
  </si>
  <si>
    <t>do 62 kg</t>
  </si>
  <si>
    <t>do 69 kg</t>
  </si>
  <si>
    <t>do 85 kg</t>
  </si>
  <si>
    <t>do 77 kg</t>
  </si>
  <si>
    <t>Český rekord:</t>
  </si>
  <si>
    <t>Místo konání: Sokolov</t>
  </si>
  <si>
    <t>Termín: 2.6.2018</t>
  </si>
  <si>
    <t>do 45 kg</t>
  </si>
  <si>
    <t>do 50 kg</t>
  </si>
  <si>
    <t>nad 85 kg</t>
  </si>
  <si>
    <t>MČR 2018 STARŠÍ ŽÁCI</t>
  </si>
  <si>
    <t>Matík David</t>
  </si>
  <si>
    <t>Blaha Roman</t>
  </si>
  <si>
    <t>Džobák Alexander</t>
  </si>
  <si>
    <t>Sára Matouš</t>
  </si>
  <si>
    <t>Klempár Boris</t>
  </si>
  <si>
    <t>Kozlová Karolina</t>
  </si>
  <si>
    <t>Kolář David</t>
  </si>
  <si>
    <t>Klůc Tomáš</t>
  </si>
  <si>
    <t>Polhoš Marek</t>
  </si>
  <si>
    <t>Parolek Jan</t>
  </si>
  <si>
    <t>Šafratová Vendula</t>
  </si>
  <si>
    <t>Kantor Martin</t>
  </si>
  <si>
    <t>Horník David</t>
  </si>
  <si>
    <t>Komárek Dominik</t>
  </si>
  <si>
    <t>Bubla Jan</t>
  </si>
  <si>
    <t>Šimčík Vojtěch</t>
  </si>
  <si>
    <t>Ferko David</t>
  </si>
  <si>
    <t>Novák Vojtěch</t>
  </si>
  <si>
    <t>Drobek Samuel</t>
  </si>
  <si>
    <t>Krejčík Vojtěch</t>
  </si>
  <si>
    <t>Bednář Petr</t>
  </si>
  <si>
    <t>Čmiel Matyáš</t>
  </si>
  <si>
    <t>Doležal Matyáš</t>
  </si>
  <si>
    <t>Kocháň Ondřej</t>
  </si>
  <si>
    <t>Tarnay Michal</t>
  </si>
  <si>
    <t>Dobrý Jan</t>
  </si>
  <si>
    <t>Valdman Petr</t>
  </si>
  <si>
    <t>Oračko Dominik</t>
  </si>
  <si>
    <t>Pompa Lukáš</t>
  </si>
  <si>
    <t>Podškubka Tomáš</t>
  </si>
  <si>
    <t>Pecka Adam</t>
  </si>
  <si>
    <t>Božejovský David</t>
  </si>
  <si>
    <t>Winkler Vít</t>
  </si>
  <si>
    <t>Technický rozhodčí: Polanský, Jílek</t>
  </si>
  <si>
    <t>Šafratová - kat do 58 kg trh 63 - juniorky do 17 let</t>
  </si>
  <si>
    <t>Oračko - kat. +85 trh 130 kg, dvojboj 280 kg - žáci do 15 let</t>
  </si>
  <si>
    <t>SKVOZ Horní Suchá</t>
  </si>
  <si>
    <t>TJ SOUZ Boskovice</t>
  </si>
  <si>
    <t>TJ Holešov</t>
  </si>
  <si>
    <t>S. Jižní svahy Zlín 5</t>
  </si>
  <si>
    <t>S.Moravská Ostrava</t>
  </si>
  <si>
    <t>TJ Baník Sokolov</t>
  </si>
  <si>
    <t>TJ VTŽ Chomutov</t>
  </si>
  <si>
    <t>S. Moravská Ostrava</t>
  </si>
  <si>
    <t>SKV Bon. Bohumín</t>
  </si>
  <si>
    <t>TJ Rotas Rotava</t>
  </si>
  <si>
    <t>TJ TŽ Třinec</t>
  </si>
  <si>
    <t>SKV Teplice</t>
  </si>
  <si>
    <t>Vzpírání Haná Náměšť</t>
  </si>
  <si>
    <t>SK Lázně Bohdaneč</t>
  </si>
  <si>
    <t>Rozhodčí: Stanislav, Zronková D., Zronková N., Zronek ml., Borolič, Zachardová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</si>
</sst>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_ ;[Red]\-0\ "/>
  </numFmts>
  <fonts count="14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0" fillId="0" borderId="0"/>
  </cellStyleXfs>
  <cellXfs count="139">
    <xf numFmtId="0" fontId="0" fillId="0" borderId="0" xfId="0"/>
    <xf numFmtId="0" fontId="2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7" fillId="4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10" fillId="0" borderId="12" xfId="0" applyFont="1" applyBorder="1" applyAlignment="1">
      <alignment horizontal="left"/>
    </xf>
    <xf numFmtId="164" fontId="2" fillId="0" borderId="14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0" fontId="4" fillId="5" borderId="8" xfId="0" applyFont="1" applyFill="1" applyBorder="1" applyAlignment="1">
      <alignment horizontal="center"/>
    </xf>
    <xf numFmtId="1" fontId="10" fillId="5" borderId="12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4" fillId="5" borderId="12" xfId="0" applyNumberFormat="1" applyFont="1" applyFill="1" applyBorder="1" applyAlignment="1">
      <alignment horizontal="center"/>
    </xf>
    <xf numFmtId="0" fontId="0" fillId="0" borderId="0" xfId="0" applyFill="1"/>
    <xf numFmtId="0" fontId="10" fillId="0" borderId="12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1" fontId="4" fillId="5" borderId="24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10" fillId="0" borderId="0" xfId="0" applyFont="1"/>
    <xf numFmtId="2" fontId="2" fillId="0" borderId="1" xfId="0" applyNumberFormat="1" applyFont="1" applyFill="1" applyBorder="1" applyAlignment="1">
      <alignment horizontal="right"/>
    </xf>
    <xf numFmtId="2" fontId="2" fillId="0" borderId="24" xfId="0" applyNumberFormat="1" applyFont="1" applyFill="1" applyBorder="1" applyAlignment="1">
      <alignment horizontal="right"/>
    </xf>
    <xf numFmtId="0" fontId="8" fillId="0" borderId="0" xfId="0" applyFont="1"/>
    <xf numFmtId="0" fontId="2" fillId="0" borderId="24" xfId="0" applyFont="1" applyBorder="1" applyAlignment="1">
      <alignment horizontal="left"/>
    </xf>
    <xf numFmtId="164" fontId="2" fillId="0" borderId="24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" fontId="4" fillId="5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4" fillId="6" borderId="24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4" fillId="6" borderId="1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right"/>
    </xf>
    <xf numFmtId="0" fontId="10" fillId="0" borderId="24" xfId="0" applyFont="1" applyBorder="1" applyAlignment="1">
      <alignment horizontal="left"/>
    </xf>
    <xf numFmtId="0" fontId="10" fillId="0" borderId="24" xfId="0" applyFont="1" applyFill="1" applyBorder="1" applyAlignment="1">
      <alignment horizontal="center"/>
    </xf>
    <xf numFmtId="1" fontId="10" fillId="5" borderId="24" xfId="0" applyNumberFormat="1" applyFont="1" applyFill="1" applyBorder="1" applyAlignment="1">
      <alignment horizontal="center"/>
    </xf>
    <xf numFmtId="1" fontId="1" fillId="6" borderId="24" xfId="0" applyNumberFormat="1" applyFont="1" applyFill="1" applyBorder="1" applyAlignment="1">
      <alignment horizontal="center"/>
    </xf>
    <xf numFmtId="164" fontId="10" fillId="0" borderId="24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10" fillId="5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right"/>
    </xf>
    <xf numFmtId="0" fontId="12" fillId="0" borderId="2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" fillId="6" borderId="12" xfId="0" applyNumberFormat="1" applyFont="1" applyFill="1" applyBorder="1" applyAlignment="1">
      <alignment horizontal="center"/>
    </xf>
    <xf numFmtId="0" fontId="0" fillId="0" borderId="25" xfId="0" applyBorder="1"/>
    <xf numFmtId="0" fontId="2" fillId="0" borderId="12" xfId="0" applyFont="1" applyFill="1" applyBorder="1" applyAlignment="1">
      <alignment horizontal="center"/>
    </xf>
    <xf numFmtId="1" fontId="4" fillId="6" borderId="12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10" fillId="0" borderId="24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10" fillId="5" borderId="24" xfId="0" applyNumberFormat="1" applyFont="1" applyFill="1" applyBorder="1" applyAlignment="1">
      <alignment horizontal="center"/>
    </xf>
    <xf numFmtId="165" fontId="10" fillId="5" borderId="1" xfId="0" applyNumberFormat="1" applyFont="1" applyFill="1" applyBorder="1" applyAlignment="1">
      <alignment horizontal="center"/>
    </xf>
    <xf numFmtId="165" fontId="10" fillId="5" borderId="12" xfId="0" applyNumberFormat="1" applyFont="1" applyFill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5" fontId="4" fillId="5" borderId="24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4" fillId="5" borderId="14" xfId="0" applyNumberFormat="1" applyFont="1" applyFill="1" applyBorder="1" applyAlignment="1">
      <alignment horizontal="center"/>
    </xf>
    <xf numFmtId="165" fontId="2" fillId="0" borderId="1" xfId="0" quotePrefix="1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165" fontId="2" fillId="0" borderId="24" xfId="0" quotePrefix="1" applyNumberFormat="1" applyFont="1" applyFill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65" fontId="2" fillId="0" borderId="14" xfId="0" quotePrefix="1" applyNumberFormat="1" applyFont="1" applyFill="1" applyBorder="1" applyAlignment="1">
      <alignment horizontal="center"/>
    </xf>
    <xf numFmtId="0" fontId="7" fillId="4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" fontId="3" fillId="6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topLeftCell="A18" zoomScale="120" zoomScaleNormal="120" workbookViewId="0">
      <selection activeCell="R26" sqref="R26"/>
    </sheetView>
  </sheetViews>
  <sheetFormatPr defaultRowHeight="12.75"/>
  <cols>
    <col min="1" max="1" width="7" customWidth="1"/>
    <col min="2" max="2" width="17.140625" customWidth="1"/>
    <col min="3" max="3" width="5.85546875" customWidth="1"/>
    <col min="4" max="4" width="16" customWidth="1"/>
    <col min="5" max="13" width="5.7109375" customWidth="1"/>
    <col min="14" max="14" width="9.28515625" customWidth="1"/>
    <col min="15" max="15" width="5.28515625" customWidth="1"/>
  </cols>
  <sheetData>
    <row r="1" spans="1:15" ht="27.75">
      <c r="A1" s="105" t="s">
        <v>26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4"/>
    </row>
    <row r="2" spans="1:15" ht="15.75" customHeight="1">
      <c r="A2" s="106" t="s">
        <v>22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9" t="s">
        <v>21</v>
      </c>
      <c r="M2" s="110"/>
      <c r="N2" s="110"/>
      <c r="O2" s="15"/>
    </row>
    <row r="3" spans="1:15" ht="9.75" customHeight="1" thickBot="1"/>
    <row r="4" spans="1:15" ht="13.5" thickBot="1">
      <c r="A4" s="111" t="s">
        <v>0</v>
      </c>
      <c r="B4" s="113" t="s">
        <v>11</v>
      </c>
      <c r="C4" s="115" t="s">
        <v>14</v>
      </c>
      <c r="D4" s="117" t="s">
        <v>1</v>
      </c>
      <c r="E4" s="2" t="s">
        <v>2</v>
      </c>
      <c r="F4" s="3"/>
      <c r="G4" s="3"/>
      <c r="H4" s="4"/>
      <c r="I4" s="2" t="s">
        <v>3</v>
      </c>
      <c r="J4" s="3"/>
      <c r="K4" s="3"/>
      <c r="L4" s="4"/>
      <c r="M4" s="119" t="s">
        <v>4</v>
      </c>
      <c r="N4" s="121" t="s">
        <v>5</v>
      </c>
      <c r="O4" s="123" t="s">
        <v>13</v>
      </c>
    </row>
    <row r="5" spans="1:15" ht="13.5" thickBot="1">
      <c r="A5" s="112"/>
      <c r="B5" s="114"/>
      <c r="C5" s="116"/>
      <c r="D5" s="118"/>
      <c r="E5" s="5" t="s">
        <v>6</v>
      </c>
      <c r="F5" s="6" t="s">
        <v>7</v>
      </c>
      <c r="G5" s="7" t="s">
        <v>8</v>
      </c>
      <c r="H5" s="19" t="s">
        <v>9</v>
      </c>
      <c r="I5" s="7" t="s">
        <v>6</v>
      </c>
      <c r="J5" s="6" t="s">
        <v>7</v>
      </c>
      <c r="K5" s="7" t="s">
        <v>8</v>
      </c>
      <c r="L5" s="19" t="s">
        <v>9</v>
      </c>
      <c r="M5" s="120"/>
      <c r="N5" s="122"/>
      <c r="O5" s="124"/>
    </row>
    <row r="6" spans="1:15" ht="13.5" thickBot="1">
      <c r="A6" s="125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1:15">
      <c r="A7" s="51">
        <v>44.1</v>
      </c>
      <c r="B7" s="52" t="s">
        <v>27</v>
      </c>
      <c r="C7" s="53">
        <v>2004</v>
      </c>
      <c r="D7" s="67" t="s">
        <v>63</v>
      </c>
      <c r="E7" s="80">
        <v>50</v>
      </c>
      <c r="F7" s="80">
        <v>53</v>
      </c>
      <c r="G7" s="80">
        <v>55</v>
      </c>
      <c r="H7" s="85">
        <f>IF(MAX(E7:G7)&lt;0,0,MAX(E7:G7))</f>
        <v>55</v>
      </c>
      <c r="I7" s="80">
        <v>62</v>
      </c>
      <c r="J7" s="80">
        <v>71</v>
      </c>
      <c r="K7" s="82">
        <v>-75</v>
      </c>
      <c r="L7" s="54">
        <f>IF(MAX(I7:K7)&lt;0,0,MAX(I7:K7))</f>
        <v>71</v>
      </c>
      <c r="M7" s="55">
        <f>SUM(H7,L7)</f>
        <v>126</v>
      </c>
      <c r="N7" s="56">
        <f>IF(ISNUMBER(A7), (IF(175.508&lt; A7,M7, TRUNC(10^(0.75194503*((LOG((A7/175.508)/LOG(10))*(LOG((A7/175.508)/LOG(10)))))),4)*M7)), 0)</f>
        <v>234.92699999999999</v>
      </c>
      <c r="O7" s="97">
        <f>RANK(M7,(M7:M14))</f>
        <v>1</v>
      </c>
    </row>
    <row r="8" spans="1:15">
      <c r="A8" s="57">
        <v>43.4</v>
      </c>
      <c r="B8" s="58" t="s">
        <v>29</v>
      </c>
      <c r="C8" s="59">
        <v>2004</v>
      </c>
      <c r="D8" s="68" t="s">
        <v>63</v>
      </c>
      <c r="E8" s="81">
        <v>-50</v>
      </c>
      <c r="F8" s="81">
        <v>50</v>
      </c>
      <c r="G8" s="81">
        <v>54</v>
      </c>
      <c r="H8" s="86">
        <f>IF(MAX(E8:G8)&lt;0,0,MAX(E8:G8))</f>
        <v>54</v>
      </c>
      <c r="I8" s="81">
        <v>62</v>
      </c>
      <c r="J8" s="81">
        <v>67</v>
      </c>
      <c r="K8" s="83">
        <v>-73</v>
      </c>
      <c r="L8" s="61">
        <f>IF(MAX(I8:K8)&lt;0,0,MAX(I8:K8))</f>
        <v>67</v>
      </c>
      <c r="M8" s="62">
        <f>SUM(H8,L8)</f>
        <v>121</v>
      </c>
      <c r="N8" s="63">
        <f>IF(ISNUMBER(A8), (IF(175.508&lt; A8,M8, TRUNC(10^(0.75194503*((LOG((A8/175.508)/LOG(10))*(LOG((A8/175.508)/LOG(10)))))),4)*M8)), 0)</f>
        <v>228.90779999999998</v>
      </c>
      <c r="O8" s="98">
        <f>RANK(M8,(M7:M14))</f>
        <v>2</v>
      </c>
    </row>
    <row r="9" spans="1:15" ht="13.5" thickBot="1">
      <c r="A9" s="57">
        <v>44.1</v>
      </c>
      <c r="B9" s="58" t="s">
        <v>28</v>
      </c>
      <c r="C9" s="59">
        <v>2004</v>
      </c>
      <c r="D9" s="68" t="s">
        <v>64</v>
      </c>
      <c r="E9" s="81">
        <v>28</v>
      </c>
      <c r="F9" s="81">
        <v>-31</v>
      </c>
      <c r="G9" s="81">
        <v>31</v>
      </c>
      <c r="H9" s="86">
        <f>IF(MAX(E9:G9)&lt;0,0,MAX(E9:G9))</f>
        <v>31</v>
      </c>
      <c r="I9" s="81">
        <v>37</v>
      </c>
      <c r="J9" s="81">
        <v>40</v>
      </c>
      <c r="K9" s="83">
        <v>-42</v>
      </c>
      <c r="L9" s="61">
        <f>IF(MAX(I9:K9)&lt;0,0,MAX(I9:K9))</f>
        <v>40</v>
      </c>
      <c r="M9" s="62">
        <f>SUM(H9,L9)</f>
        <v>71</v>
      </c>
      <c r="N9" s="63">
        <f>IF(ISNUMBER(A9), (IF(175.508&lt; A9,M9, TRUNC(10^(0.75194503*((LOG((A9/175.508)/LOG(10))*(LOG((A9/175.508)/LOG(10)))))),4)*M9)), 0)</f>
        <v>132.37950000000001</v>
      </c>
      <c r="O9" s="98">
        <f>RANK(M9,(M7:M14))</f>
        <v>3</v>
      </c>
    </row>
    <row r="10" spans="1:15" hidden="1">
      <c r="A10" s="57"/>
      <c r="B10" s="58"/>
      <c r="C10" s="59"/>
      <c r="D10" s="60"/>
      <c r="E10" s="81"/>
      <c r="F10" s="81"/>
      <c r="G10" s="81"/>
      <c r="H10" s="86">
        <f t="shared" ref="H10:H11" si="0">IF(MAX(E10:G10)&lt;0,0,MAX(E10:G10))</f>
        <v>0</v>
      </c>
      <c r="I10" s="81"/>
      <c r="J10" s="81"/>
      <c r="K10" s="83"/>
      <c r="L10" s="61">
        <f t="shared" ref="L10:L13" si="1">IF(MAX(I10:K10)&lt;0,0,MAX(I10:K10))</f>
        <v>0</v>
      </c>
      <c r="M10" s="62">
        <f t="shared" ref="M10:M13" si="2">SUM(H10,L10)</f>
        <v>0</v>
      </c>
      <c r="N10" s="63">
        <f t="shared" ref="N10:N14" si="3">IF(ISNUMBER(A10), (IF(175.508&lt; A10,M10, TRUNC(10^(0.75194503*((LOG((A10/175.508)/LOG(10))*(LOG((A10/175.508)/LOG(10)))))),4)*M10)), 0)</f>
        <v>0</v>
      </c>
      <c r="O10" s="47">
        <f>RANK(M10,(M7:M14))</f>
        <v>4</v>
      </c>
    </row>
    <row r="11" spans="1:15" hidden="1">
      <c r="A11" s="57"/>
      <c r="B11" s="58"/>
      <c r="C11" s="59"/>
      <c r="D11" s="60"/>
      <c r="E11" s="81"/>
      <c r="F11" s="81"/>
      <c r="G11" s="81"/>
      <c r="H11" s="86">
        <f t="shared" si="0"/>
        <v>0</v>
      </c>
      <c r="I11" s="81"/>
      <c r="J11" s="81"/>
      <c r="K11" s="83"/>
      <c r="L11" s="61">
        <f t="shared" si="1"/>
        <v>0</v>
      </c>
      <c r="M11" s="62">
        <f t="shared" si="2"/>
        <v>0</v>
      </c>
      <c r="N11" s="63">
        <f t="shared" si="3"/>
        <v>0</v>
      </c>
      <c r="O11" s="47">
        <f>RANK(M11,(M7:M14))</f>
        <v>4</v>
      </c>
    </row>
    <row r="12" spans="1:15" hidden="1">
      <c r="A12" s="57"/>
      <c r="B12" s="58"/>
      <c r="C12" s="59"/>
      <c r="D12" s="60"/>
      <c r="E12" s="81"/>
      <c r="F12" s="81"/>
      <c r="G12" s="81"/>
      <c r="H12" s="86">
        <f t="shared" ref="H12:H14" si="4">IF(MAX(E12:G12)&lt;0,0,MAX(E12:G12))</f>
        <v>0</v>
      </c>
      <c r="I12" s="81"/>
      <c r="J12" s="81"/>
      <c r="K12" s="83"/>
      <c r="L12" s="61">
        <f t="shared" si="1"/>
        <v>0</v>
      </c>
      <c r="M12" s="62">
        <f t="shared" si="2"/>
        <v>0</v>
      </c>
      <c r="N12" s="63">
        <f t="shared" si="3"/>
        <v>0</v>
      </c>
      <c r="O12" s="47">
        <f>RANK(M12,(M7:M14))</f>
        <v>4</v>
      </c>
    </row>
    <row r="13" spans="1:15" hidden="1">
      <c r="A13" s="57"/>
      <c r="B13" s="58"/>
      <c r="C13" s="59"/>
      <c r="D13" s="60"/>
      <c r="E13" s="81"/>
      <c r="F13" s="81"/>
      <c r="G13" s="81"/>
      <c r="H13" s="86">
        <f t="shared" si="4"/>
        <v>0</v>
      </c>
      <c r="I13" s="81"/>
      <c r="J13" s="81"/>
      <c r="K13" s="83"/>
      <c r="L13" s="61">
        <f t="shared" si="1"/>
        <v>0</v>
      </c>
      <c r="M13" s="62">
        <f t="shared" si="2"/>
        <v>0</v>
      </c>
      <c r="N13" s="63">
        <f t="shared" si="3"/>
        <v>0</v>
      </c>
      <c r="O13" s="47">
        <f>RANK(M13,(M7:M14))</f>
        <v>4</v>
      </c>
    </row>
    <row r="14" spans="1:15" ht="13.5" hidden="1" thickBot="1">
      <c r="A14" s="73"/>
      <c r="B14" s="16"/>
      <c r="C14" s="74"/>
      <c r="D14" s="24"/>
      <c r="E14" s="84"/>
      <c r="F14" s="84"/>
      <c r="G14" s="84"/>
      <c r="H14" s="87">
        <f t="shared" si="4"/>
        <v>0</v>
      </c>
      <c r="I14" s="84"/>
      <c r="J14" s="84"/>
      <c r="K14" s="88"/>
      <c r="L14" s="20">
        <f t="shared" ref="L14" si="5">IF(MAX(I14:K14)&lt;0,0,MAX(I14:K14))</f>
        <v>0</v>
      </c>
      <c r="M14" s="76">
        <f t="shared" ref="M14" si="6">SUM(H14,L14)</f>
        <v>0</v>
      </c>
      <c r="N14" s="18">
        <f t="shared" si="3"/>
        <v>0</v>
      </c>
      <c r="O14" s="75">
        <f>RANK(M14,(M7:M14))</f>
        <v>4</v>
      </c>
    </row>
    <row r="15" spans="1:15" ht="13.5" thickBot="1">
      <c r="A15" s="128" t="s">
        <v>24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30"/>
    </row>
    <row r="16" spans="1:15">
      <c r="A16" s="51">
        <v>47.7</v>
      </c>
      <c r="B16" s="36" t="s">
        <v>31</v>
      </c>
      <c r="C16" s="28">
        <v>2004</v>
      </c>
      <c r="D16" s="70" t="s">
        <v>63</v>
      </c>
      <c r="E16" s="80">
        <v>50</v>
      </c>
      <c r="F16" s="80">
        <v>53</v>
      </c>
      <c r="G16" s="80">
        <v>56</v>
      </c>
      <c r="H16" s="89">
        <f t="shared" ref="H16:H21" si="7">IF(MAX(E16:G16)&lt;0,0,MAX(E16:G16))</f>
        <v>56</v>
      </c>
      <c r="I16" s="80">
        <v>60</v>
      </c>
      <c r="J16" s="80">
        <v>64</v>
      </c>
      <c r="K16" s="80">
        <v>68</v>
      </c>
      <c r="L16" s="29">
        <f t="shared" ref="L16:L21" si="8">IF(MAX(I16:K16)&lt;0,0,MAX(I16:K16))</f>
        <v>68</v>
      </c>
      <c r="M16" s="48">
        <f t="shared" ref="M16:M21" si="9">SUM(H16,L16)</f>
        <v>124</v>
      </c>
      <c r="N16" s="37">
        <f t="shared" ref="N16:N21" si="10">IF(ISNUMBER(A16), (IF(175.508&lt; A16,M16, TRUNC(10^(0.75194503*((LOG((A16/175.508)/LOG(10))*(LOG((A16/175.508)/LOG(10)))))),4)*M16)), 0)</f>
        <v>215.83439999999999</v>
      </c>
      <c r="O16" s="97">
        <f>RANK(M16,(M16:M21))</f>
        <v>1</v>
      </c>
    </row>
    <row r="17" spans="1:15">
      <c r="A17" s="57">
        <v>48.4</v>
      </c>
      <c r="B17" s="1" t="s">
        <v>33</v>
      </c>
      <c r="C17" s="26">
        <v>2005</v>
      </c>
      <c r="D17" s="69" t="s">
        <v>65</v>
      </c>
      <c r="E17" s="81">
        <v>38</v>
      </c>
      <c r="F17" s="81">
        <v>41</v>
      </c>
      <c r="G17" s="81">
        <v>-43</v>
      </c>
      <c r="H17" s="90">
        <f t="shared" si="7"/>
        <v>41</v>
      </c>
      <c r="I17" s="81">
        <v>49</v>
      </c>
      <c r="J17" s="81">
        <v>54</v>
      </c>
      <c r="K17" s="81">
        <v>56</v>
      </c>
      <c r="L17" s="21">
        <f t="shared" si="8"/>
        <v>56</v>
      </c>
      <c r="M17" s="49">
        <f t="shared" si="9"/>
        <v>97</v>
      </c>
      <c r="N17" s="9">
        <f t="shared" si="10"/>
        <v>166.76240000000001</v>
      </c>
      <c r="O17" s="98">
        <f>RANK(M17,(M16:M21))</f>
        <v>2</v>
      </c>
    </row>
    <row r="18" spans="1:15">
      <c r="A18" s="66">
        <v>47.1</v>
      </c>
      <c r="B18" s="58" t="s">
        <v>32</v>
      </c>
      <c r="C18" s="59">
        <v>2005</v>
      </c>
      <c r="D18" s="68" t="s">
        <v>67</v>
      </c>
      <c r="E18" s="81">
        <v>39</v>
      </c>
      <c r="F18" s="81">
        <v>-41</v>
      </c>
      <c r="G18" s="91">
        <v>43</v>
      </c>
      <c r="H18" s="90">
        <f t="shared" si="7"/>
        <v>43</v>
      </c>
      <c r="I18" s="81">
        <v>-48</v>
      </c>
      <c r="J18" s="81">
        <v>48</v>
      </c>
      <c r="K18" s="81">
        <v>51</v>
      </c>
      <c r="L18" s="21">
        <f t="shared" si="8"/>
        <v>51</v>
      </c>
      <c r="M18" s="49">
        <f t="shared" si="9"/>
        <v>94</v>
      </c>
      <c r="N18" s="9">
        <f t="shared" si="10"/>
        <v>165.393</v>
      </c>
      <c r="O18" s="98">
        <f>RANK(M18,(M16:M21))</f>
        <v>3</v>
      </c>
    </row>
    <row r="19" spans="1:15">
      <c r="A19" s="57">
        <v>49.4</v>
      </c>
      <c r="B19" s="1" t="s">
        <v>30</v>
      </c>
      <c r="C19" s="26">
        <v>2005</v>
      </c>
      <c r="D19" s="69" t="s">
        <v>66</v>
      </c>
      <c r="E19" s="81">
        <v>31</v>
      </c>
      <c r="F19" s="81">
        <v>33</v>
      </c>
      <c r="G19" s="81">
        <v>34</v>
      </c>
      <c r="H19" s="90">
        <f t="shared" si="7"/>
        <v>34</v>
      </c>
      <c r="I19" s="81">
        <v>41</v>
      </c>
      <c r="J19" s="81">
        <v>43</v>
      </c>
      <c r="K19" s="81">
        <v>-44</v>
      </c>
      <c r="L19" s="21">
        <f t="shared" si="8"/>
        <v>43</v>
      </c>
      <c r="M19" s="49">
        <f t="shared" si="9"/>
        <v>77</v>
      </c>
      <c r="N19" s="9">
        <f t="shared" si="10"/>
        <v>130.1377</v>
      </c>
      <c r="O19" s="98">
        <f>RANK(M19,(M16:M21))</f>
        <v>4</v>
      </c>
    </row>
    <row r="20" spans="1:15" hidden="1">
      <c r="A20" s="57"/>
      <c r="B20" s="1"/>
      <c r="C20" s="26"/>
      <c r="D20" s="8"/>
      <c r="E20" s="81"/>
      <c r="F20" s="81"/>
      <c r="G20" s="81"/>
      <c r="H20" s="90">
        <f t="shared" si="7"/>
        <v>0</v>
      </c>
      <c r="I20" s="81"/>
      <c r="J20" s="81"/>
      <c r="K20" s="81"/>
      <c r="L20" s="21">
        <f t="shared" si="8"/>
        <v>0</v>
      </c>
      <c r="M20" s="49">
        <f t="shared" si="9"/>
        <v>0</v>
      </c>
      <c r="N20" s="9">
        <f t="shared" si="10"/>
        <v>0</v>
      </c>
      <c r="O20" s="47">
        <f>RANK(M20,(M16:M21))</f>
        <v>5</v>
      </c>
    </row>
    <row r="21" spans="1:15" ht="13.5" hidden="1" thickBot="1">
      <c r="A21" s="64"/>
      <c r="B21" s="38"/>
      <c r="C21" s="43"/>
      <c r="D21" s="39"/>
      <c r="E21" s="92"/>
      <c r="F21" s="92"/>
      <c r="G21" s="92"/>
      <c r="H21" s="93">
        <f t="shared" si="7"/>
        <v>0</v>
      </c>
      <c r="I21" s="92"/>
      <c r="J21" s="92"/>
      <c r="K21" s="92"/>
      <c r="L21" s="40">
        <f t="shared" si="8"/>
        <v>0</v>
      </c>
      <c r="M21" s="50">
        <f t="shared" si="9"/>
        <v>0</v>
      </c>
      <c r="N21" s="17">
        <f t="shared" si="10"/>
        <v>0</v>
      </c>
      <c r="O21" s="65">
        <f>RANK(M21,(M16:M21))</f>
        <v>5</v>
      </c>
    </row>
    <row r="22" spans="1:15" ht="13.5" thickBot="1">
      <c r="A22" s="131" t="s">
        <v>15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3"/>
    </row>
    <row r="23" spans="1:15">
      <c r="A23" s="51">
        <v>54.2</v>
      </c>
      <c r="B23" s="36" t="s">
        <v>35</v>
      </c>
      <c r="C23" s="28">
        <v>2003</v>
      </c>
      <c r="D23" s="70" t="s">
        <v>68</v>
      </c>
      <c r="E23" s="80">
        <v>71</v>
      </c>
      <c r="F23" s="80">
        <v>76</v>
      </c>
      <c r="G23" s="80">
        <v>79</v>
      </c>
      <c r="H23" s="89">
        <f>IF(MAX(E23:G23)&lt;0,0,MAX(E23:G23))</f>
        <v>79</v>
      </c>
      <c r="I23" s="80">
        <v>95</v>
      </c>
      <c r="J23" s="80">
        <v>102</v>
      </c>
      <c r="K23" s="80">
        <v>-104</v>
      </c>
      <c r="L23" s="29">
        <f>IF(MAX(I23:K23)&lt;0,0,MAX(I23:K23))</f>
        <v>102</v>
      </c>
      <c r="M23" s="48">
        <f>SUM(H23,L23)</f>
        <v>181</v>
      </c>
      <c r="N23" s="37">
        <f>IF(ISNUMBER(A23), (IF(175.508&lt; A23,M23, TRUNC(10^(0.75194503*((LOG((A23/175.508)/LOG(10))*(LOG((A23/175.508)/LOG(10)))))),4)*M23)), 0)</f>
        <v>284.0976</v>
      </c>
      <c r="O23" s="97">
        <f>RANK(M23,(M23:M32))</f>
        <v>1</v>
      </c>
    </row>
    <row r="24" spans="1:15">
      <c r="A24" s="57">
        <v>53.4</v>
      </c>
      <c r="B24" s="1" t="s">
        <v>37</v>
      </c>
      <c r="C24" s="26">
        <v>2004</v>
      </c>
      <c r="D24" s="69" t="s">
        <v>63</v>
      </c>
      <c r="E24" s="81">
        <v>58</v>
      </c>
      <c r="F24" s="81">
        <v>-63</v>
      </c>
      <c r="G24" s="81">
        <v>63</v>
      </c>
      <c r="H24" s="90">
        <f>IF(MAX(E24:G24)&lt;0,0,MAX(E24:G24))</f>
        <v>63</v>
      </c>
      <c r="I24" s="81">
        <v>74</v>
      </c>
      <c r="J24" s="81">
        <v>-78</v>
      </c>
      <c r="K24" s="81">
        <v>-78</v>
      </c>
      <c r="L24" s="21">
        <f>IF(MAX(I24:K24)&lt;0,0,MAX(I24:K24))</f>
        <v>74</v>
      </c>
      <c r="M24" s="49">
        <f>SUM(H24,L24)</f>
        <v>137</v>
      </c>
      <c r="N24" s="9">
        <f>IF(ISNUMBER(A24), (IF(175.508&lt; A24,M24, TRUNC(10^(0.75194503*((LOG((A24/175.508)/LOG(10))*(LOG((A24/175.508)/LOG(10)))))),4)*M24)), 0)</f>
        <v>217.52860000000001</v>
      </c>
      <c r="O24" s="98">
        <f>RANK(M24,(M23:M32))</f>
        <v>2</v>
      </c>
    </row>
    <row r="25" spans="1:15">
      <c r="A25" s="57">
        <v>54.5</v>
      </c>
      <c r="B25" s="1" t="s">
        <v>36</v>
      </c>
      <c r="C25" s="26">
        <v>2003</v>
      </c>
      <c r="D25" s="69" t="s">
        <v>64</v>
      </c>
      <c r="E25" s="81">
        <v>40</v>
      </c>
      <c r="F25" s="81">
        <v>-43</v>
      </c>
      <c r="G25" s="81">
        <v>43</v>
      </c>
      <c r="H25" s="90">
        <f>IF(MAX(E25:G25)&lt;0,0,MAX(E25:G25))</f>
        <v>43</v>
      </c>
      <c r="I25" s="81">
        <v>55</v>
      </c>
      <c r="J25" s="81">
        <v>58</v>
      </c>
      <c r="K25" s="81">
        <v>61</v>
      </c>
      <c r="L25" s="21">
        <f>IF(MAX(I25:K25)&lt;0,0,MAX(I25:K25))</f>
        <v>61</v>
      </c>
      <c r="M25" s="49">
        <f>SUM(H25,L25)</f>
        <v>104</v>
      </c>
      <c r="N25" s="9">
        <f>IF(ISNUMBER(A25), (IF(175.508&lt; A25,M25, TRUNC(10^(0.75194503*((LOG((A25/175.508)/LOG(10))*(LOG((A25/175.508)/LOG(10)))))),4)*M25)), 0)</f>
        <v>162.55199999999999</v>
      </c>
      <c r="O25" s="98">
        <f>RANK(M25,(M23:M32))</f>
        <v>3</v>
      </c>
    </row>
    <row r="26" spans="1:15" ht="13.5" thickBot="1">
      <c r="A26" s="57">
        <v>51.5</v>
      </c>
      <c r="B26" s="1" t="s">
        <v>34</v>
      </c>
      <c r="C26" s="26">
        <v>2005</v>
      </c>
      <c r="D26" s="69" t="s">
        <v>69</v>
      </c>
      <c r="E26" s="81">
        <v>-31</v>
      </c>
      <c r="F26" s="81">
        <v>31</v>
      </c>
      <c r="G26" s="81">
        <v>-35</v>
      </c>
      <c r="H26" s="90">
        <f>IF(MAX(E26:G26)&lt;0,0,MAX(E26:G26))</f>
        <v>31</v>
      </c>
      <c r="I26" s="81">
        <v>41</v>
      </c>
      <c r="J26" s="81">
        <v>43</v>
      </c>
      <c r="K26" s="81">
        <v>45</v>
      </c>
      <c r="L26" s="21">
        <f>IF(MAX(I26:K26)&lt;0,0,MAX(I26:K26))</f>
        <v>45</v>
      </c>
      <c r="M26" s="49">
        <f>SUM(H26,L26)</f>
        <v>76</v>
      </c>
      <c r="N26" s="9">
        <f>IF(ISNUMBER(A26), (IF(175.508&lt; A26,M26, TRUNC(10^(0.75194503*((LOG((A26/175.508)/LOG(10))*(LOG((A26/175.508)/LOG(10)))))),4)*M26)), 0)</f>
        <v>124.16879999999999</v>
      </c>
      <c r="O26" s="98">
        <f>RANK(M26,(M23:M32))</f>
        <v>4</v>
      </c>
    </row>
    <row r="27" spans="1:15" hidden="1">
      <c r="A27" s="57"/>
      <c r="B27" s="1"/>
      <c r="C27" s="26"/>
      <c r="D27" s="8"/>
      <c r="E27" s="81"/>
      <c r="F27" s="81"/>
      <c r="G27" s="81"/>
      <c r="H27" s="90">
        <f t="shared" ref="H27:H76" si="11">IF(MAX(E27:G27)&lt;0,0,MAX(E27:G27))</f>
        <v>0</v>
      </c>
      <c r="I27" s="81"/>
      <c r="J27" s="81"/>
      <c r="K27" s="81"/>
      <c r="L27" s="21">
        <f t="shared" ref="L27:L76" si="12">IF(MAX(I27:K27)&lt;0,0,MAX(I27:K27))</f>
        <v>0</v>
      </c>
      <c r="M27" s="49">
        <f t="shared" ref="M27:M76" si="13">SUM(H27,L27)</f>
        <v>0</v>
      </c>
      <c r="N27" s="9">
        <f t="shared" ref="N27:N76" si="14">IF(ISNUMBER(A27), (IF(175.508&lt; A27,M27, TRUNC(10^(0.75194503*((LOG((A27/175.508)/LOG(10))*(LOG((A27/175.508)/LOG(10)))))),4)*M27)), 0)</f>
        <v>0</v>
      </c>
      <c r="O27" s="47">
        <f>RANK(M27,(M23:M32))</f>
        <v>5</v>
      </c>
    </row>
    <row r="28" spans="1:15" hidden="1">
      <c r="A28" s="57"/>
      <c r="B28" s="1"/>
      <c r="C28" s="26"/>
      <c r="D28" s="8"/>
      <c r="E28" s="81"/>
      <c r="F28" s="81"/>
      <c r="G28" s="81"/>
      <c r="H28" s="90">
        <f t="shared" si="11"/>
        <v>0</v>
      </c>
      <c r="I28" s="81"/>
      <c r="J28" s="81"/>
      <c r="K28" s="81"/>
      <c r="L28" s="21">
        <f t="shared" si="12"/>
        <v>0</v>
      </c>
      <c r="M28" s="49">
        <f t="shared" si="13"/>
        <v>0</v>
      </c>
      <c r="N28" s="9">
        <f t="shared" si="14"/>
        <v>0</v>
      </c>
      <c r="O28" s="47">
        <f>RANK(M28,(M23:M32))</f>
        <v>5</v>
      </c>
    </row>
    <row r="29" spans="1:15" hidden="1">
      <c r="A29" s="57"/>
      <c r="B29" s="1"/>
      <c r="C29" s="26"/>
      <c r="D29" s="8"/>
      <c r="E29" s="81"/>
      <c r="F29" s="81"/>
      <c r="G29" s="81"/>
      <c r="H29" s="90">
        <f t="shared" si="11"/>
        <v>0</v>
      </c>
      <c r="I29" s="81"/>
      <c r="J29" s="81"/>
      <c r="K29" s="81"/>
      <c r="L29" s="21">
        <f t="shared" si="12"/>
        <v>0</v>
      </c>
      <c r="M29" s="49">
        <f t="shared" si="13"/>
        <v>0</v>
      </c>
      <c r="N29" s="9">
        <f t="shared" si="14"/>
        <v>0</v>
      </c>
      <c r="O29" s="47">
        <f>RANK(M29,(M23:M32))</f>
        <v>5</v>
      </c>
    </row>
    <row r="30" spans="1:15" hidden="1">
      <c r="A30" s="57"/>
      <c r="B30" s="1"/>
      <c r="C30" s="26"/>
      <c r="D30" s="8"/>
      <c r="E30" s="81"/>
      <c r="F30" s="81"/>
      <c r="G30" s="81"/>
      <c r="H30" s="90">
        <f t="shared" si="11"/>
        <v>0</v>
      </c>
      <c r="I30" s="81"/>
      <c r="J30" s="81"/>
      <c r="K30" s="81"/>
      <c r="L30" s="21">
        <f t="shared" ref="L30:L32" si="15">IF(MAX(I30:K30)&lt;0,0,MAX(I30:K30))</f>
        <v>0</v>
      </c>
      <c r="M30" s="49">
        <f t="shared" ref="M30:M32" si="16">SUM(H30,L30)</f>
        <v>0</v>
      </c>
      <c r="N30" s="9">
        <f t="shared" ref="N30:N32" si="17">IF(ISNUMBER(A30), (IF(175.508&lt; A30,M30, TRUNC(10^(0.75194503*((LOG((A30/175.508)/LOG(10))*(LOG((A30/175.508)/LOG(10)))))),4)*M30)), 0)</f>
        <v>0</v>
      </c>
      <c r="O30" s="47">
        <f>RANK(M30,(M23:M32))</f>
        <v>5</v>
      </c>
    </row>
    <row r="31" spans="1:15" hidden="1">
      <c r="A31" s="57"/>
      <c r="B31" s="1"/>
      <c r="C31" s="26"/>
      <c r="D31" s="8"/>
      <c r="E31" s="81"/>
      <c r="F31" s="81"/>
      <c r="G31" s="81"/>
      <c r="H31" s="90">
        <f t="shared" si="11"/>
        <v>0</v>
      </c>
      <c r="I31" s="81"/>
      <c r="J31" s="81"/>
      <c r="K31" s="81"/>
      <c r="L31" s="21">
        <f t="shared" si="12"/>
        <v>0</v>
      </c>
      <c r="M31" s="49">
        <f t="shared" si="13"/>
        <v>0</v>
      </c>
      <c r="N31" s="9">
        <f t="shared" si="14"/>
        <v>0</v>
      </c>
      <c r="O31" s="47">
        <f>RANK(M31,(M23:M32))</f>
        <v>5</v>
      </c>
    </row>
    <row r="32" spans="1:15" ht="13.5" hidden="1" thickBot="1">
      <c r="A32" s="64"/>
      <c r="B32" s="38"/>
      <c r="C32" s="43"/>
      <c r="D32" s="39"/>
      <c r="E32" s="92"/>
      <c r="F32" s="92"/>
      <c r="G32" s="92"/>
      <c r="H32" s="93">
        <f t="shared" si="11"/>
        <v>0</v>
      </c>
      <c r="I32" s="92"/>
      <c r="J32" s="92"/>
      <c r="K32" s="92"/>
      <c r="L32" s="40">
        <f t="shared" si="15"/>
        <v>0</v>
      </c>
      <c r="M32" s="50">
        <f t="shared" si="16"/>
        <v>0</v>
      </c>
      <c r="N32" s="17">
        <f t="shared" si="17"/>
        <v>0</v>
      </c>
      <c r="O32" s="65">
        <f>RANK(M32,(M23:M32))</f>
        <v>5</v>
      </c>
    </row>
    <row r="33" spans="1:15" ht="13.5" thickBot="1">
      <c r="A33" s="125" t="s">
        <v>16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</row>
    <row r="34" spans="1:15" s="23" customFormat="1">
      <c r="A34" s="34">
        <v>56.8</v>
      </c>
      <c r="B34" s="27" t="s">
        <v>12</v>
      </c>
      <c r="C34" s="28">
        <v>2003</v>
      </c>
      <c r="D34" s="71" t="s">
        <v>70</v>
      </c>
      <c r="E34" s="80">
        <v>53</v>
      </c>
      <c r="F34" s="80">
        <v>59</v>
      </c>
      <c r="G34" s="80">
        <v>61</v>
      </c>
      <c r="H34" s="89">
        <f>IF(MAX(E34:G34)&lt;0,0,MAX(E34:G34))</f>
        <v>61</v>
      </c>
      <c r="I34" s="80">
        <v>64</v>
      </c>
      <c r="J34" s="80">
        <v>69</v>
      </c>
      <c r="K34" s="80">
        <v>73</v>
      </c>
      <c r="L34" s="29">
        <f>IF(MAX(I34:K34)&lt;0,0,MAX(I34:K34))</f>
        <v>73</v>
      </c>
      <c r="M34" s="48">
        <f>SUM(H34,L34)</f>
        <v>134</v>
      </c>
      <c r="N34" s="37">
        <f>IF(ISNUMBER(A34), (IF(175.508&lt; A34,M34, TRUNC(10^(0.75194503*((LOG((A34/175.508)/LOG(10))*(LOG((A34/175.508)/LOG(10)))))),4)*M34)), 0)</f>
        <v>203.05020000000002</v>
      </c>
      <c r="O34" s="97">
        <f>RANK(M34,(M34:M43))</f>
        <v>1</v>
      </c>
    </row>
    <row r="35" spans="1:15" s="23" customFormat="1">
      <c r="A35" s="33">
        <v>60.5</v>
      </c>
      <c r="B35" s="25" t="s">
        <v>39</v>
      </c>
      <c r="C35" s="26">
        <v>2004</v>
      </c>
      <c r="D35" s="72" t="s">
        <v>69</v>
      </c>
      <c r="E35" s="81">
        <v>-50</v>
      </c>
      <c r="F35" s="81">
        <v>-50</v>
      </c>
      <c r="G35" s="81">
        <v>50</v>
      </c>
      <c r="H35" s="90">
        <f>IF(MAX(E35:G35)&lt;0,0,MAX(E35:G35))</f>
        <v>50</v>
      </c>
      <c r="I35" s="81">
        <v>65</v>
      </c>
      <c r="J35" s="81">
        <v>72</v>
      </c>
      <c r="K35" s="94">
        <v>-85</v>
      </c>
      <c r="L35" s="21">
        <f>IF(MAX(I35:K35)&lt;0,0,MAX(I35:K35))</f>
        <v>72</v>
      </c>
      <c r="M35" s="49">
        <f>SUM(H35,L35)</f>
        <v>122</v>
      </c>
      <c r="N35" s="9">
        <f>IF(ISNUMBER(A35), (IF(175.508&lt; A35,M35, TRUNC(10^(0.75194503*((LOG((A35/175.508)/LOG(10))*(LOG((A35/175.508)/LOG(10)))))),4)*M35)), 0)</f>
        <v>176.6926</v>
      </c>
      <c r="O35" s="98">
        <f t="shared" ref="O35" si="18">RANK(M35,(M34:M43))</f>
        <v>2</v>
      </c>
    </row>
    <row r="36" spans="1:15" s="23" customFormat="1">
      <c r="A36" s="33">
        <v>62</v>
      </c>
      <c r="B36" s="25" t="s">
        <v>40</v>
      </c>
      <c r="C36" s="26">
        <v>2003</v>
      </c>
      <c r="D36" s="72" t="s">
        <v>64</v>
      </c>
      <c r="E36" s="81">
        <v>40</v>
      </c>
      <c r="F36" s="81">
        <v>43</v>
      </c>
      <c r="G36" s="81">
        <v>47</v>
      </c>
      <c r="H36" s="90">
        <f>IF(MAX(E36:G36)&lt;0,0,MAX(E36:G36))</f>
        <v>47</v>
      </c>
      <c r="I36" s="81">
        <v>57</v>
      </c>
      <c r="J36" s="81">
        <v>60</v>
      </c>
      <c r="K36" s="94">
        <v>-64</v>
      </c>
      <c r="L36" s="21">
        <f>IF(MAX(I36:K36)&lt;0,0,MAX(I36:K36))</f>
        <v>60</v>
      </c>
      <c r="M36" s="49">
        <f>SUM(H36,L36)</f>
        <v>107</v>
      </c>
      <c r="N36" s="9">
        <f>IF(ISNUMBER(A36), (IF(175.508&lt; A36,M36, TRUNC(10^(0.75194503*((LOG((A36/175.508)/LOG(10))*(LOG((A36/175.508)/LOG(10)))))),4)*M36)), 0)</f>
        <v>152.37869999999998</v>
      </c>
      <c r="O36" s="98">
        <f>RANK(M36,(M34:M43))</f>
        <v>3</v>
      </c>
    </row>
    <row r="37" spans="1:15" s="23" customFormat="1" ht="13.5" thickBot="1">
      <c r="A37" s="33">
        <v>59.8</v>
      </c>
      <c r="B37" s="25" t="s">
        <v>38</v>
      </c>
      <c r="C37" s="26">
        <v>2005</v>
      </c>
      <c r="D37" s="72" t="s">
        <v>71</v>
      </c>
      <c r="E37" s="81">
        <v>40</v>
      </c>
      <c r="F37" s="81">
        <v>43</v>
      </c>
      <c r="G37" s="81">
        <v>46</v>
      </c>
      <c r="H37" s="90">
        <f>IF(MAX(E37:G37)&lt;0,0,MAX(E37:G37))</f>
        <v>46</v>
      </c>
      <c r="I37" s="81">
        <v>56</v>
      </c>
      <c r="J37" s="81">
        <v>60</v>
      </c>
      <c r="K37" s="81">
        <v>-64</v>
      </c>
      <c r="L37" s="21">
        <f>IF(MAX(I37:K37)&lt;0,0,MAX(I37:K37))</f>
        <v>60</v>
      </c>
      <c r="M37" s="49">
        <f>SUM(H37,L37)</f>
        <v>106</v>
      </c>
      <c r="N37" s="9">
        <f>IF(ISNUMBER(A37), (IF(175.508&lt; A37,M37, TRUNC(10^(0.75194503*((LOG((A37/175.508)/LOG(10))*(LOG((A37/175.508)/LOG(10)))))),4)*M37)), 0)</f>
        <v>154.7706</v>
      </c>
      <c r="O37" s="98">
        <f>RANK(M37,(M34:M43))</f>
        <v>4</v>
      </c>
    </row>
    <row r="38" spans="1:15" s="23" customFormat="1" hidden="1">
      <c r="A38" s="33"/>
      <c r="B38" s="25"/>
      <c r="C38" s="26"/>
      <c r="D38" s="26"/>
      <c r="E38" s="81"/>
      <c r="F38" s="81"/>
      <c r="G38" s="81"/>
      <c r="H38" s="90">
        <f t="shared" si="11"/>
        <v>0</v>
      </c>
      <c r="I38" s="81"/>
      <c r="J38" s="81"/>
      <c r="K38" s="94"/>
      <c r="L38" s="21">
        <f t="shared" ref="L38:L40" si="19">IF(MAX(I38:K38)&lt;0,0,MAX(I38:K38))</f>
        <v>0</v>
      </c>
      <c r="M38" s="49">
        <f t="shared" ref="M38:M40" si="20">SUM(H38,L38)</f>
        <v>0</v>
      </c>
      <c r="N38" s="9">
        <f t="shared" ref="N38:N40" si="21">IF(ISNUMBER(A38), (IF(175.508&lt; A38,M38, TRUNC(10^(0.75194503*((LOG((A38/175.508)/LOG(10))*(LOG((A38/175.508)/LOG(10)))))),4)*M38)), 0)</f>
        <v>0</v>
      </c>
      <c r="O38" s="47">
        <f>RANK(M38,(M34:M43))</f>
        <v>5</v>
      </c>
    </row>
    <row r="39" spans="1:15" s="23" customFormat="1" hidden="1">
      <c r="A39" s="33"/>
      <c r="B39" s="25"/>
      <c r="C39" s="26"/>
      <c r="D39" s="26"/>
      <c r="E39" s="81"/>
      <c r="F39" s="81"/>
      <c r="G39" s="81"/>
      <c r="H39" s="90">
        <f t="shared" si="11"/>
        <v>0</v>
      </c>
      <c r="I39" s="81"/>
      <c r="J39" s="81"/>
      <c r="K39" s="94"/>
      <c r="L39" s="21">
        <f t="shared" si="19"/>
        <v>0</v>
      </c>
      <c r="M39" s="49">
        <f t="shared" si="20"/>
        <v>0</v>
      </c>
      <c r="N39" s="9">
        <f t="shared" si="21"/>
        <v>0</v>
      </c>
      <c r="O39" s="47">
        <f>RANK(M39,(M34:M43))</f>
        <v>5</v>
      </c>
    </row>
    <row r="40" spans="1:15" s="23" customFormat="1" hidden="1">
      <c r="A40" s="33"/>
      <c r="B40" s="25"/>
      <c r="C40" s="26"/>
      <c r="D40" s="26"/>
      <c r="E40" s="81"/>
      <c r="F40" s="81"/>
      <c r="G40" s="81"/>
      <c r="H40" s="90">
        <f t="shared" si="11"/>
        <v>0</v>
      </c>
      <c r="I40" s="81"/>
      <c r="J40" s="81"/>
      <c r="K40" s="94"/>
      <c r="L40" s="21">
        <f t="shared" si="19"/>
        <v>0</v>
      </c>
      <c r="M40" s="49">
        <f t="shared" si="20"/>
        <v>0</v>
      </c>
      <c r="N40" s="9">
        <f t="shared" si="21"/>
        <v>0</v>
      </c>
      <c r="O40" s="47">
        <f>RANK(M40,(M34:M43))</f>
        <v>5</v>
      </c>
    </row>
    <row r="41" spans="1:15" hidden="1">
      <c r="A41" s="57"/>
      <c r="B41" s="1"/>
      <c r="C41" s="26"/>
      <c r="D41" s="8"/>
      <c r="E41" s="81"/>
      <c r="F41" s="81"/>
      <c r="G41" s="81"/>
      <c r="H41" s="90">
        <f t="shared" si="11"/>
        <v>0</v>
      </c>
      <c r="I41" s="81"/>
      <c r="J41" s="81"/>
      <c r="K41" s="94"/>
      <c r="L41" s="21">
        <f t="shared" si="12"/>
        <v>0</v>
      </c>
      <c r="M41" s="49">
        <f t="shared" si="13"/>
        <v>0</v>
      </c>
      <c r="N41" s="9">
        <f t="shared" si="14"/>
        <v>0</v>
      </c>
      <c r="O41" s="47">
        <f>RANK(M41,(M34:M43))</f>
        <v>5</v>
      </c>
    </row>
    <row r="42" spans="1:15" hidden="1">
      <c r="A42" s="57"/>
      <c r="B42" s="1"/>
      <c r="C42" s="26"/>
      <c r="D42" s="8"/>
      <c r="E42" s="81"/>
      <c r="F42" s="81"/>
      <c r="G42" s="81"/>
      <c r="H42" s="90">
        <f t="shared" si="11"/>
        <v>0</v>
      </c>
      <c r="I42" s="81"/>
      <c r="J42" s="81"/>
      <c r="K42" s="81"/>
      <c r="L42" s="21">
        <f t="shared" si="12"/>
        <v>0</v>
      </c>
      <c r="M42" s="49">
        <f t="shared" si="13"/>
        <v>0</v>
      </c>
      <c r="N42" s="9">
        <f t="shared" si="14"/>
        <v>0</v>
      </c>
      <c r="O42" s="47">
        <f>RANK(M42,(M34:M43))</f>
        <v>5</v>
      </c>
    </row>
    <row r="43" spans="1:15" ht="13.5" hidden="1" thickBot="1">
      <c r="A43" s="73"/>
      <c r="B43" s="10"/>
      <c r="C43" s="78"/>
      <c r="D43" s="11"/>
      <c r="E43" s="84"/>
      <c r="F43" s="84"/>
      <c r="G43" s="84"/>
      <c r="H43" s="95">
        <f t="shared" si="11"/>
        <v>0</v>
      </c>
      <c r="I43" s="84"/>
      <c r="J43" s="84"/>
      <c r="K43" s="84"/>
      <c r="L43" s="22">
        <f t="shared" si="12"/>
        <v>0</v>
      </c>
      <c r="M43" s="79">
        <f t="shared" si="13"/>
        <v>0</v>
      </c>
      <c r="N43" s="12">
        <f t="shared" si="14"/>
        <v>0</v>
      </c>
      <c r="O43" s="75">
        <f>RANK(M43,(M34:M43))</f>
        <v>5</v>
      </c>
    </row>
    <row r="44" spans="1:15" ht="13.5" thickBot="1">
      <c r="A44" s="128" t="s">
        <v>17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30"/>
    </row>
    <row r="45" spans="1:15">
      <c r="A45" s="34">
        <v>65.3</v>
      </c>
      <c r="B45" s="27" t="s">
        <v>46</v>
      </c>
      <c r="C45" s="28">
        <v>2004</v>
      </c>
      <c r="D45" s="71" t="s">
        <v>68</v>
      </c>
      <c r="E45" s="80">
        <v>67</v>
      </c>
      <c r="F45" s="80">
        <v>-71</v>
      </c>
      <c r="G45" s="80">
        <v>71</v>
      </c>
      <c r="H45" s="89">
        <f t="shared" ref="H45:H50" si="22">IF(MAX(E45:G45)&lt;0,0,MAX(E45:G45))</f>
        <v>71</v>
      </c>
      <c r="I45" s="80">
        <v>88</v>
      </c>
      <c r="J45" s="80">
        <v>92</v>
      </c>
      <c r="K45" s="80">
        <v>95</v>
      </c>
      <c r="L45" s="29">
        <f t="shared" ref="L45:L50" si="23">IF(MAX(I45:K45)&lt;0,0,MAX(I45:K45))</f>
        <v>95</v>
      </c>
      <c r="M45" s="48">
        <f t="shared" ref="M45:M50" si="24">SUM(H45,L45)</f>
        <v>166</v>
      </c>
      <c r="N45" s="37">
        <f t="shared" ref="N45:N50" si="25">IF(ISNUMBER(A45), (IF(175.508&lt; A45,M45, TRUNC(10^(0.75194503*((LOG((A45/175.508)/LOG(10))*(LOG((A45/175.508)/LOG(10)))))),4)*M45)), 0)</f>
        <v>228.41599999999997</v>
      </c>
      <c r="O45" s="99">
        <f>RANK(M45,(M45:M52))</f>
        <v>1</v>
      </c>
    </row>
    <row r="46" spans="1:15">
      <c r="A46" s="33">
        <v>64.900000000000006</v>
      </c>
      <c r="B46" s="25" t="s">
        <v>43</v>
      </c>
      <c r="C46" s="26">
        <v>2004</v>
      </c>
      <c r="D46" s="72" t="s">
        <v>63</v>
      </c>
      <c r="E46" s="81">
        <v>-60</v>
      </c>
      <c r="F46" s="81">
        <v>60</v>
      </c>
      <c r="G46" s="81">
        <v>63</v>
      </c>
      <c r="H46" s="90">
        <f t="shared" si="22"/>
        <v>63</v>
      </c>
      <c r="I46" s="81">
        <v>76</v>
      </c>
      <c r="J46" s="81">
        <v>80</v>
      </c>
      <c r="K46" s="81">
        <v>84</v>
      </c>
      <c r="L46" s="21">
        <f t="shared" si="23"/>
        <v>84</v>
      </c>
      <c r="M46" s="49">
        <f t="shared" si="24"/>
        <v>147</v>
      </c>
      <c r="N46" s="9">
        <f t="shared" si="25"/>
        <v>203.0805</v>
      </c>
      <c r="O46" s="100">
        <f>RANK(M46,(M45:M52))</f>
        <v>2</v>
      </c>
    </row>
    <row r="47" spans="1:15">
      <c r="A47" s="33">
        <v>66.5</v>
      </c>
      <c r="B47" s="25" t="s">
        <v>41</v>
      </c>
      <c r="C47" s="26">
        <v>2004</v>
      </c>
      <c r="D47" s="72" t="s">
        <v>72</v>
      </c>
      <c r="E47" s="81">
        <v>55</v>
      </c>
      <c r="F47" s="81">
        <v>-58</v>
      </c>
      <c r="G47" s="81">
        <v>-58</v>
      </c>
      <c r="H47" s="90">
        <f t="shared" si="22"/>
        <v>55</v>
      </c>
      <c r="I47" s="81">
        <v>74</v>
      </c>
      <c r="J47" s="81">
        <v>79</v>
      </c>
      <c r="K47" s="81">
        <v>-82</v>
      </c>
      <c r="L47" s="21">
        <f t="shared" si="23"/>
        <v>79</v>
      </c>
      <c r="M47" s="49">
        <f t="shared" si="24"/>
        <v>134</v>
      </c>
      <c r="N47" s="9">
        <f t="shared" si="25"/>
        <v>182.2534</v>
      </c>
      <c r="O47" s="100">
        <f>RANK(M47,(M45:M52))</f>
        <v>3</v>
      </c>
    </row>
    <row r="48" spans="1:15">
      <c r="A48" s="33">
        <v>67.099999999999994</v>
      </c>
      <c r="B48" s="25" t="s">
        <v>44</v>
      </c>
      <c r="C48" s="26">
        <v>2003</v>
      </c>
      <c r="D48" s="72" t="s">
        <v>71</v>
      </c>
      <c r="E48" s="81">
        <v>-58</v>
      </c>
      <c r="F48" s="81">
        <v>58</v>
      </c>
      <c r="G48" s="81">
        <v>60</v>
      </c>
      <c r="H48" s="90">
        <f t="shared" si="22"/>
        <v>60</v>
      </c>
      <c r="I48" s="81">
        <v>68</v>
      </c>
      <c r="J48" s="81">
        <v>73</v>
      </c>
      <c r="K48" s="81">
        <v>-76</v>
      </c>
      <c r="L48" s="21">
        <f t="shared" si="23"/>
        <v>73</v>
      </c>
      <c r="M48" s="49">
        <f t="shared" si="24"/>
        <v>133</v>
      </c>
      <c r="N48" s="9">
        <f t="shared" si="25"/>
        <v>179.86920000000001</v>
      </c>
      <c r="O48" s="100">
        <f>RANK(M48,(M45:M52))</f>
        <v>4</v>
      </c>
    </row>
    <row r="49" spans="1:15">
      <c r="A49" s="33">
        <v>63.6</v>
      </c>
      <c r="B49" s="25" t="s">
        <v>42</v>
      </c>
      <c r="C49" s="26">
        <v>2004</v>
      </c>
      <c r="D49" s="72" t="s">
        <v>65</v>
      </c>
      <c r="E49" s="81">
        <v>-48</v>
      </c>
      <c r="F49" s="81">
        <v>48</v>
      </c>
      <c r="G49" s="81">
        <v>-55</v>
      </c>
      <c r="H49" s="90">
        <f t="shared" si="22"/>
        <v>48</v>
      </c>
      <c r="I49" s="81">
        <v>60</v>
      </c>
      <c r="J49" s="81">
        <v>64</v>
      </c>
      <c r="K49" s="81">
        <v>-68</v>
      </c>
      <c r="L49" s="21">
        <f t="shared" si="23"/>
        <v>64</v>
      </c>
      <c r="M49" s="49">
        <f t="shared" si="24"/>
        <v>112</v>
      </c>
      <c r="N49" s="9">
        <f t="shared" si="25"/>
        <v>156.79999999999998</v>
      </c>
      <c r="O49" s="100">
        <f>RANK(M49,(M45:M52))</f>
        <v>5</v>
      </c>
    </row>
    <row r="50" spans="1:15" ht="13.5" thickBot="1">
      <c r="A50" s="33">
        <v>65.8</v>
      </c>
      <c r="B50" s="25" t="s">
        <v>45</v>
      </c>
      <c r="C50" s="26">
        <v>2004</v>
      </c>
      <c r="D50" s="72" t="s">
        <v>70</v>
      </c>
      <c r="E50" s="81">
        <v>55</v>
      </c>
      <c r="F50" s="81">
        <v>-60</v>
      </c>
      <c r="G50" s="81">
        <v>60</v>
      </c>
      <c r="H50" s="90">
        <f t="shared" si="22"/>
        <v>60</v>
      </c>
      <c r="I50" s="81">
        <v>0</v>
      </c>
      <c r="J50" s="81">
        <v>0</v>
      </c>
      <c r="K50" s="81">
        <v>0</v>
      </c>
      <c r="L50" s="21">
        <f t="shared" si="23"/>
        <v>0</v>
      </c>
      <c r="M50" s="137" t="s">
        <v>10</v>
      </c>
      <c r="N50" s="138" t="s">
        <v>10</v>
      </c>
      <c r="O50" s="100" t="s">
        <v>10</v>
      </c>
    </row>
    <row r="51" spans="1:15" hidden="1">
      <c r="A51" s="33"/>
      <c r="B51" s="25"/>
      <c r="C51" s="26"/>
      <c r="D51" s="26"/>
      <c r="E51" s="81"/>
      <c r="F51" s="81"/>
      <c r="G51" s="81"/>
      <c r="H51" s="90">
        <f t="shared" ref="H51" si="26">IF(MAX(E51:G51)&lt;0,0,MAX(E51:G51))</f>
        <v>0</v>
      </c>
      <c r="I51" s="81"/>
      <c r="J51" s="81"/>
      <c r="K51" s="81"/>
      <c r="L51" s="21">
        <f t="shared" ref="L51" si="27">IF(MAX(I51:K51)&lt;0,0,MAX(I51:K51))</f>
        <v>0</v>
      </c>
      <c r="M51" s="49">
        <f t="shared" ref="M51" si="28">SUM(H51,L51)</f>
        <v>0</v>
      </c>
      <c r="N51" s="9">
        <f t="shared" ref="N51" si="29">IF(ISNUMBER(A51), (IF(175.508&lt; A51,M51, TRUNC(10^(0.75194503*((LOG((A51/175.508)/LOG(10))*(LOG((A51/175.508)/LOG(10)))))),4)*M51)), 0)</f>
        <v>0</v>
      </c>
      <c r="O51" s="26">
        <f>RANK(M51,(M45:M52))</f>
        <v>6</v>
      </c>
    </row>
    <row r="52" spans="1:15" ht="13.5" hidden="1" thickBot="1">
      <c r="A52" s="73"/>
      <c r="B52" s="10"/>
      <c r="C52" s="78"/>
      <c r="D52" s="11"/>
      <c r="E52" s="84"/>
      <c r="F52" s="84"/>
      <c r="G52" s="84"/>
      <c r="H52" s="95">
        <f t="shared" ref="H52" si="30">IF(MAX(E52:G52)&lt;0,0,MAX(E52:G52))</f>
        <v>0</v>
      </c>
      <c r="I52" s="84"/>
      <c r="J52" s="84"/>
      <c r="K52" s="84"/>
      <c r="L52" s="22">
        <f t="shared" ref="L52" si="31">IF(MAX(I52:K52)&lt;0,0,MAX(I52:K52))</f>
        <v>0</v>
      </c>
      <c r="M52" s="79">
        <f t="shared" ref="M52" si="32">SUM(H52,L52)</f>
        <v>0</v>
      </c>
      <c r="N52" s="12">
        <f t="shared" ref="N52" si="33">IF(ISNUMBER(A52), (IF(175.508&lt; A52,M52, TRUNC(10^(0.75194503*((LOG((A52/175.508)/LOG(10))*(LOG((A52/175.508)/LOG(10)))))),4)*M52)), 0)</f>
        <v>0</v>
      </c>
      <c r="O52" s="78">
        <f>RANK(M52,(M45:M52))</f>
        <v>6</v>
      </c>
    </row>
    <row r="53" spans="1:15" ht="13.5" thickBot="1">
      <c r="A53" s="128" t="s">
        <v>19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30"/>
    </row>
    <row r="54" spans="1:15">
      <c r="A54" s="51">
        <v>74.400000000000006</v>
      </c>
      <c r="B54" s="36" t="s">
        <v>48</v>
      </c>
      <c r="C54" s="28">
        <v>2004</v>
      </c>
      <c r="D54" s="70" t="s">
        <v>73</v>
      </c>
      <c r="E54" s="80">
        <v>52</v>
      </c>
      <c r="F54" s="80">
        <v>57</v>
      </c>
      <c r="G54" s="80">
        <v>60</v>
      </c>
      <c r="H54" s="89">
        <f>IF(MAX(E54:G54)&lt;0,0,MAX(E54:G54))</f>
        <v>60</v>
      </c>
      <c r="I54" s="80">
        <v>68</v>
      </c>
      <c r="J54" s="80">
        <v>71</v>
      </c>
      <c r="K54" s="96">
        <v>-73</v>
      </c>
      <c r="L54" s="29">
        <f>IF(MAX(I54:K54)&lt;0,0,MAX(I54:K54))</f>
        <v>71</v>
      </c>
      <c r="M54" s="48">
        <f>SUM(H54,L54)</f>
        <v>131</v>
      </c>
      <c r="N54" s="37">
        <f>IF(ISNUMBER(A54), (IF(175.508&lt; A54,M54, TRUNC(10^(0.75194503*((LOG((A54/175.508)/LOG(10))*(LOG((A54/175.508)/LOG(10)))))),4)*M54)), 0)</f>
        <v>166.6189</v>
      </c>
      <c r="O54" s="101">
        <f>RANK(M54,(M54:M59))</f>
        <v>1</v>
      </c>
    </row>
    <row r="55" spans="1:15">
      <c r="A55" s="57">
        <v>69.8</v>
      </c>
      <c r="B55" s="1" t="s">
        <v>53</v>
      </c>
      <c r="C55" s="26">
        <v>2003</v>
      </c>
      <c r="D55" s="69" t="s">
        <v>72</v>
      </c>
      <c r="E55" s="81">
        <v>50</v>
      </c>
      <c r="F55" s="81">
        <v>-52</v>
      </c>
      <c r="G55" s="81">
        <v>52</v>
      </c>
      <c r="H55" s="90">
        <f>IF(MAX(E55:G55)&lt;0,0,MAX(E55:G55))</f>
        <v>52</v>
      </c>
      <c r="I55" s="81">
        <v>65</v>
      </c>
      <c r="J55" s="81">
        <v>70</v>
      </c>
      <c r="K55" s="94">
        <v>74</v>
      </c>
      <c r="L55" s="21">
        <f>IF(MAX(I55:K55)&lt;0,0,MAX(I55:K55))</f>
        <v>74</v>
      </c>
      <c r="M55" s="49">
        <f>SUM(H55,L55)</f>
        <v>126</v>
      </c>
      <c r="N55" s="9">
        <f>IF(ISNUMBER(A55), (IF(175.508&lt; A55,M55, TRUNC(10^(0.75194503*((LOG((A55/175.508)/LOG(10))*(LOG((A55/175.508)/LOG(10)))))),4)*M55)), 0)</f>
        <v>166.32000000000002</v>
      </c>
      <c r="O55" s="102">
        <f>RANK(M55,(M54:M59))</f>
        <v>2</v>
      </c>
    </row>
    <row r="56" spans="1:15">
      <c r="A56" s="57">
        <v>72.2</v>
      </c>
      <c r="B56" s="1" t="s">
        <v>49</v>
      </c>
      <c r="C56" s="26">
        <v>2004</v>
      </c>
      <c r="D56" s="69" t="s">
        <v>74</v>
      </c>
      <c r="E56" s="81">
        <v>53</v>
      </c>
      <c r="F56" s="81">
        <v>56</v>
      </c>
      <c r="G56" s="81">
        <v>58</v>
      </c>
      <c r="H56" s="90">
        <f>IF(MAX(E56:G56)&lt;0,0,MAX(E56:G56))</f>
        <v>58</v>
      </c>
      <c r="I56" s="81">
        <v>67</v>
      </c>
      <c r="J56" s="81">
        <v>-71</v>
      </c>
      <c r="K56" s="94">
        <v>-71</v>
      </c>
      <c r="L56" s="21">
        <f>IF(MAX(I56:K56)&lt;0,0,MAX(I56:K56))</f>
        <v>67</v>
      </c>
      <c r="M56" s="49">
        <f>SUM(H56,L56)</f>
        <v>125</v>
      </c>
      <c r="N56" s="9">
        <f>IF(ISNUMBER(A56), (IF(175.508&lt; A56,M56, TRUNC(10^(0.75194503*((LOG((A56/175.508)/LOG(10))*(LOG((A56/175.508)/LOG(10)))))),4)*M56)), 0)</f>
        <v>161.72499999999999</v>
      </c>
      <c r="O56" s="102">
        <f>RANK(M56,(M54:M59))</f>
        <v>3</v>
      </c>
    </row>
    <row r="57" spans="1:15">
      <c r="A57" s="57">
        <v>71.2</v>
      </c>
      <c r="B57" s="1" t="s">
        <v>47</v>
      </c>
      <c r="C57" s="26">
        <v>2004</v>
      </c>
      <c r="D57" s="69" t="s">
        <v>68</v>
      </c>
      <c r="E57" s="81">
        <v>50</v>
      </c>
      <c r="F57" s="81">
        <v>53</v>
      </c>
      <c r="G57" s="81">
        <v>55</v>
      </c>
      <c r="H57" s="90">
        <f>IF(MAX(E57:G57)&lt;0,0,MAX(E57:G57))</f>
        <v>55</v>
      </c>
      <c r="I57" s="81">
        <v>60</v>
      </c>
      <c r="J57" s="81">
        <v>-63</v>
      </c>
      <c r="K57" s="94">
        <v>-64</v>
      </c>
      <c r="L57" s="21">
        <f>IF(MAX(I57:K57)&lt;0,0,MAX(I57:K57))</f>
        <v>60</v>
      </c>
      <c r="M57" s="49">
        <f>SUM(H57,L57)</f>
        <v>115</v>
      </c>
      <c r="N57" s="9">
        <f>IF(ISNUMBER(A57), (IF(175.508&lt; A57,M57, TRUNC(10^(0.75194503*((LOG((A57/175.508)/LOG(10))*(LOG((A57/175.508)/LOG(10)))))),4)*M57)), 0)</f>
        <v>150.006</v>
      </c>
      <c r="O57" s="102">
        <f>RANK(M57,(M54:M59))</f>
        <v>4</v>
      </c>
    </row>
    <row r="58" spans="1:15" hidden="1">
      <c r="A58" s="57"/>
      <c r="B58" s="1"/>
      <c r="C58" s="26"/>
      <c r="D58" s="8"/>
      <c r="E58" s="81"/>
      <c r="F58" s="81"/>
      <c r="G58" s="81"/>
      <c r="H58" s="90">
        <f t="shared" si="11"/>
        <v>0</v>
      </c>
      <c r="I58" s="81"/>
      <c r="J58" s="81"/>
      <c r="K58" s="94"/>
      <c r="L58" s="21">
        <f t="shared" si="12"/>
        <v>0</v>
      </c>
      <c r="M58" s="49">
        <f t="shared" si="13"/>
        <v>0</v>
      </c>
      <c r="N58" s="9">
        <f t="shared" si="14"/>
        <v>0</v>
      </c>
      <c r="O58" s="45">
        <f>RANK(M58,(M54:M59))</f>
        <v>5</v>
      </c>
    </row>
    <row r="59" spans="1:15" ht="13.5" hidden="1" thickBot="1">
      <c r="A59" s="64"/>
      <c r="B59" s="38"/>
      <c r="C59" s="43"/>
      <c r="D59" s="39"/>
      <c r="E59" s="92"/>
      <c r="F59" s="92"/>
      <c r="G59" s="92"/>
      <c r="H59" s="93">
        <f t="shared" si="11"/>
        <v>0</v>
      </c>
      <c r="I59" s="92"/>
      <c r="J59" s="92"/>
      <c r="K59" s="92"/>
      <c r="L59" s="40">
        <f t="shared" si="12"/>
        <v>0</v>
      </c>
      <c r="M59" s="50">
        <f t="shared" si="13"/>
        <v>0</v>
      </c>
      <c r="N59" s="17">
        <f t="shared" si="14"/>
        <v>0</v>
      </c>
      <c r="O59" s="46">
        <f>RANK(M59,(M54:M59))</f>
        <v>5</v>
      </c>
    </row>
    <row r="60" spans="1:15" ht="13.5" thickBot="1">
      <c r="A60" s="131" t="s">
        <v>18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3"/>
    </row>
    <row r="61" spans="1:15">
      <c r="A61" s="34">
        <v>85</v>
      </c>
      <c r="B61" s="27" t="s">
        <v>52</v>
      </c>
      <c r="C61" s="28">
        <v>2003</v>
      </c>
      <c r="D61" s="71" t="s">
        <v>75</v>
      </c>
      <c r="E61" s="80">
        <v>62</v>
      </c>
      <c r="F61" s="80">
        <v>67</v>
      </c>
      <c r="G61" s="80">
        <v>70</v>
      </c>
      <c r="H61" s="89">
        <f>IF(MAX(E61:G61)&lt;0,0,MAX(E61:G61))</f>
        <v>70</v>
      </c>
      <c r="I61" s="80">
        <v>80</v>
      </c>
      <c r="J61" s="80">
        <v>85</v>
      </c>
      <c r="K61" s="80">
        <v>-90</v>
      </c>
      <c r="L61" s="29">
        <f>IF(MAX(I61:K61)&lt;0,0,MAX(I61:K61))</f>
        <v>85</v>
      </c>
      <c r="M61" s="48">
        <f>SUM(H61,L61)</f>
        <v>155</v>
      </c>
      <c r="N61" s="30">
        <f>IF(ISNUMBER(A61), (IF(175.508&lt; A61,M61, TRUNC(10^(0.75194503*((LOG((A61/175.508)/LOG(10))*(LOG((A61/175.508)/LOG(10)))))),4)*M61)), 0)</f>
        <v>184.01599999999999</v>
      </c>
      <c r="O61" s="101">
        <f>RANK(M61,(M61:M64))</f>
        <v>1</v>
      </c>
    </row>
    <row r="62" spans="1:15">
      <c r="A62" s="33">
        <v>84.8</v>
      </c>
      <c r="B62" s="25" t="s">
        <v>51</v>
      </c>
      <c r="C62" s="26">
        <v>2003</v>
      </c>
      <c r="D62" s="72" t="s">
        <v>63</v>
      </c>
      <c r="E62" s="81">
        <v>60</v>
      </c>
      <c r="F62" s="81">
        <v>63</v>
      </c>
      <c r="G62" s="81">
        <v>-66</v>
      </c>
      <c r="H62" s="90">
        <f>IF(MAX(E62:G62)&lt;0,0,MAX(E62:G62))</f>
        <v>63</v>
      </c>
      <c r="I62" s="81">
        <v>75</v>
      </c>
      <c r="J62" s="81">
        <v>-81</v>
      </c>
      <c r="K62" s="81">
        <v>81</v>
      </c>
      <c r="L62" s="21">
        <f>IF(MAX(I62:K62)&lt;0,0,MAX(I62:K62))</f>
        <v>81</v>
      </c>
      <c r="M62" s="49">
        <f>SUM(H62,L62)</f>
        <v>144</v>
      </c>
      <c r="N62" s="31">
        <f>IF(ISNUMBER(A62), (IF(175.508&lt; A62,M62, TRUNC(10^(0.75194503*((LOG((A62/175.508)/LOG(10))*(LOG((A62/175.508)/LOG(10)))))),4)*M62)), 0)</f>
        <v>171.15840000000003</v>
      </c>
      <c r="O62" s="102">
        <f>RANK(M62,(M61:M64))</f>
        <v>2</v>
      </c>
    </row>
    <row r="63" spans="1:15">
      <c r="A63" s="33">
        <v>80.3</v>
      </c>
      <c r="B63" s="25" t="s">
        <v>50</v>
      </c>
      <c r="C63" s="26">
        <v>2003</v>
      </c>
      <c r="D63" s="72" t="s">
        <v>66</v>
      </c>
      <c r="E63" s="81">
        <v>43</v>
      </c>
      <c r="F63" s="81">
        <v>45</v>
      </c>
      <c r="G63" s="81">
        <v>47</v>
      </c>
      <c r="H63" s="90">
        <f>IF(MAX(E63:G63)&lt;0,0,MAX(E63:G63))</f>
        <v>47</v>
      </c>
      <c r="I63" s="81">
        <v>57</v>
      </c>
      <c r="J63" s="81">
        <v>60</v>
      </c>
      <c r="K63" s="81">
        <v>63</v>
      </c>
      <c r="L63" s="21">
        <f>IF(MAX(I63:K63)&lt;0,0,MAX(I63:K63))</f>
        <v>63</v>
      </c>
      <c r="M63" s="49">
        <f>SUM(H63,L63)</f>
        <v>110</v>
      </c>
      <c r="N63" s="31">
        <f>IF(ISNUMBER(A63), (IF(175.508&lt; A63,M63, TRUNC(10^(0.75194503*((LOG((A63/175.508)/LOG(10))*(LOG((A63/175.508)/LOG(10)))))),4)*M63)), 0)</f>
        <v>134.29900000000001</v>
      </c>
      <c r="O63" s="102">
        <f>RANK(M63,(M61:M64))</f>
        <v>3</v>
      </c>
    </row>
    <row r="64" spans="1:15" ht="13.5" hidden="1" thickBot="1">
      <c r="A64" s="41"/>
      <c r="B64" s="42"/>
      <c r="C64" s="43"/>
      <c r="D64" s="43"/>
      <c r="E64" s="92"/>
      <c r="F64" s="92"/>
      <c r="G64" s="92"/>
      <c r="H64" s="93">
        <f t="shared" ref="H64" si="34">IF(MAX(E64:G64)&lt;0,0,MAX(E64:G64))</f>
        <v>0</v>
      </c>
      <c r="I64" s="92"/>
      <c r="J64" s="92"/>
      <c r="K64" s="92"/>
      <c r="L64" s="40">
        <f t="shared" ref="L64" si="35">IF(MAX(I64:K64)&lt;0,0,MAX(I64:K64))</f>
        <v>0</v>
      </c>
      <c r="M64" s="50">
        <f t="shared" ref="M64" si="36">SUM(H64,L64)</f>
        <v>0</v>
      </c>
      <c r="N64" s="44">
        <f t="shared" ref="N64" si="37">IF(ISNUMBER(A64), (IF(175.508&lt; A64,M64, TRUNC(10^(0.75194503*((LOG((A64/175.508)/LOG(10))*(LOG((A64/175.508)/LOG(10)))))),4)*M64)), 0)</f>
        <v>0</v>
      </c>
      <c r="O64" s="103">
        <f>RANK(M64,(M61:M64))</f>
        <v>4</v>
      </c>
    </row>
    <row r="65" spans="1:15" ht="13.5" thickBot="1">
      <c r="A65" s="131" t="s">
        <v>25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3"/>
    </row>
    <row r="66" spans="1:15">
      <c r="A66" s="51">
        <v>137</v>
      </c>
      <c r="B66" s="36" t="s">
        <v>54</v>
      </c>
      <c r="C66" s="28">
        <v>2003</v>
      </c>
      <c r="D66" s="70" t="s">
        <v>68</v>
      </c>
      <c r="E66" s="80">
        <v>125</v>
      </c>
      <c r="F66" s="80">
        <v>130</v>
      </c>
      <c r="G66" s="80">
        <v>0</v>
      </c>
      <c r="H66" s="89">
        <f t="shared" ref="H66:H71" si="38">IF(MAX(E66:G66)&lt;0,0,MAX(E66:G66))</f>
        <v>130</v>
      </c>
      <c r="I66" s="80">
        <v>150</v>
      </c>
      <c r="J66" s="80">
        <v>-160</v>
      </c>
      <c r="K66" s="96">
        <v>-160</v>
      </c>
      <c r="L66" s="29">
        <f t="shared" ref="L66:L71" si="39">IF(MAX(I66:K66)&lt;0,0,MAX(I66:K66))</f>
        <v>150</v>
      </c>
      <c r="M66" s="48">
        <f t="shared" ref="M66:M71" si="40">SUM(H66,L66)</f>
        <v>280</v>
      </c>
      <c r="N66" s="37">
        <f t="shared" ref="N66:N71" si="41">IF(ISNUMBER(A66), (IF(175.508&lt; A66,M66, TRUNC(10^(0.75194503*((LOG((A66/175.508)/LOG(10))*(LOG((A66/175.508)/LOG(10)))))),4)*M66)), 0)</f>
        <v>285.65600000000001</v>
      </c>
      <c r="O66" s="101">
        <f t="shared" ref="O66" si="42">RANK(M66,(M66:M76))</f>
        <v>1</v>
      </c>
    </row>
    <row r="67" spans="1:15">
      <c r="A67" s="57">
        <v>99.1</v>
      </c>
      <c r="B67" s="1" t="s">
        <v>57</v>
      </c>
      <c r="C67" s="26">
        <v>2003</v>
      </c>
      <c r="D67" s="69" t="s">
        <v>74</v>
      </c>
      <c r="E67" s="81">
        <v>85</v>
      </c>
      <c r="F67" s="81">
        <v>-90</v>
      </c>
      <c r="G67" s="81">
        <v>-90</v>
      </c>
      <c r="H67" s="90">
        <f t="shared" si="38"/>
        <v>85</v>
      </c>
      <c r="I67" s="81">
        <v>100</v>
      </c>
      <c r="J67" s="81">
        <v>-110</v>
      </c>
      <c r="K67" s="94">
        <v>-110</v>
      </c>
      <c r="L67" s="21">
        <f t="shared" si="39"/>
        <v>100</v>
      </c>
      <c r="M67" s="49">
        <f t="shared" si="40"/>
        <v>185</v>
      </c>
      <c r="N67" s="9">
        <f t="shared" si="41"/>
        <v>205.8125</v>
      </c>
      <c r="O67" s="102">
        <f>RANK(M67,(M66:M76))</f>
        <v>2</v>
      </c>
    </row>
    <row r="68" spans="1:15">
      <c r="A68" s="57">
        <v>106.8</v>
      </c>
      <c r="B68" s="1" t="s">
        <v>56</v>
      </c>
      <c r="C68" s="26">
        <v>2003</v>
      </c>
      <c r="D68" s="69" t="s">
        <v>66</v>
      </c>
      <c r="E68" s="81">
        <v>80</v>
      </c>
      <c r="F68" s="81">
        <v>0</v>
      </c>
      <c r="G68" s="81">
        <v>0</v>
      </c>
      <c r="H68" s="90">
        <f t="shared" si="38"/>
        <v>80</v>
      </c>
      <c r="I68" s="81">
        <v>91</v>
      </c>
      <c r="J68" s="81">
        <v>95</v>
      </c>
      <c r="K68" s="94">
        <v>0</v>
      </c>
      <c r="L68" s="21">
        <f t="shared" si="39"/>
        <v>95</v>
      </c>
      <c r="M68" s="49">
        <f t="shared" si="40"/>
        <v>175</v>
      </c>
      <c r="N68" s="9">
        <f t="shared" si="41"/>
        <v>189.6825</v>
      </c>
      <c r="O68" s="102">
        <f>RANK(M68,(M66:M76))</f>
        <v>3</v>
      </c>
    </row>
    <row r="69" spans="1:15">
      <c r="A69" s="57">
        <v>89.9</v>
      </c>
      <c r="B69" s="1" t="s">
        <v>58</v>
      </c>
      <c r="C69" s="26">
        <v>2003</v>
      </c>
      <c r="D69" s="69" t="s">
        <v>68</v>
      </c>
      <c r="E69" s="81">
        <v>70</v>
      </c>
      <c r="F69" s="81">
        <v>-75</v>
      </c>
      <c r="G69" s="81">
        <v>-75</v>
      </c>
      <c r="H69" s="90">
        <f t="shared" si="38"/>
        <v>70</v>
      </c>
      <c r="I69" s="81">
        <v>90</v>
      </c>
      <c r="J69" s="81">
        <v>-95</v>
      </c>
      <c r="K69" s="94">
        <v>-97</v>
      </c>
      <c r="L69" s="21">
        <f t="shared" si="39"/>
        <v>90</v>
      </c>
      <c r="M69" s="49">
        <f t="shared" si="40"/>
        <v>160</v>
      </c>
      <c r="N69" s="9">
        <f t="shared" si="41"/>
        <v>185.16800000000001</v>
      </c>
      <c r="O69" s="102">
        <f>RANK(M69,(M66:M76))</f>
        <v>4</v>
      </c>
    </row>
    <row r="70" spans="1:15">
      <c r="A70" s="57">
        <v>91.9</v>
      </c>
      <c r="B70" s="1" t="s">
        <v>55</v>
      </c>
      <c r="C70" s="26">
        <v>2003</v>
      </c>
      <c r="D70" s="69" t="s">
        <v>76</v>
      </c>
      <c r="E70" s="81">
        <v>60</v>
      </c>
      <c r="F70" s="81">
        <v>62</v>
      </c>
      <c r="G70" s="81">
        <v>63</v>
      </c>
      <c r="H70" s="90">
        <f t="shared" si="38"/>
        <v>63</v>
      </c>
      <c r="I70" s="81">
        <v>80</v>
      </c>
      <c r="J70" s="81">
        <v>83</v>
      </c>
      <c r="K70" s="94">
        <v>85</v>
      </c>
      <c r="L70" s="21">
        <f t="shared" si="39"/>
        <v>85</v>
      </c>
      <c r="M70" s="49">
        <f t="shared" si="40"/>
        <v>148</v>
      </c>
      <c r="N70" s="9">
        <f t="shared" si="41"/>
        <v>169.66720000000001</v>
      </c>
      <c r="O70" s="102">
        <f>RANK(M70,(M66:M76))</f>
        <v>5</v>
      </c>
    </row>
    <row r="71" spans="1:15" ht="13.5" thickBot="1">
      <c r="A71" s="57">
        <v>96.3</v>
      </c>
      <c r="B71" s="1" t="s">
        <v>59</v>
      </c>
      <c r="C71" s="26">
        <v>2004</v>
      </c>
      <c r="D71" s="69" t="s">
        <v>74</v>
      </c>
      <c r="E71" s="81">
        <v>47</v>
      </c>
      <c r="F71" s="81">
        <v>50</v>
      </c>
      <c r="G71" s="81">
        <v>53</v>
      </c>
      <c r="H71" s="90">
        <f t="shared" si="38"/>
        <v>53</v>
      </c>
      <c r="I71" s="81">
        <v>59</v>
      </c>
      <c r="J71" s="81">
        <v>63</v>
      </c>
      <c r="K71" s="94">
        <v>66</v>
      </c>
      <c r="L71" s="21">
        <f t="shared" si="39"/>
        <v>66</v>
      </c>
      <c r="M71" s="49">
        <f t="shared" si="40"/>
        <v>119</v>
      </c>
      <c r="N71" s="9">
        <f t="shared" si="41"/>
        <v>133.85120000000001</v>
      </c>
      <c r="O71" s="102">
        <f>RANK(M71,(M66:M76))</f>
        <v>6</v>
      </c>
    </row>
    <row r="72" spans="1:15" hidden="1">
      <c r="A72" s="57"/>
      <c r="B72" s="1"/>
      <c r="C72" s="26"/>
      <c r="D72" s="8"/>
      <c r="E72" s="81"/>
      <c r="F72" s="81"/>
      <c r="G72" s="81"/>
      <c r="H72" s="90">
        <f t="shared" si="11"/>
        <v>0</v>
      </c>
      <c r="I72" s="81"/>
      <c r="J72" s="81"/>
      <c r="K72" s="94"/>
      <c r="L72" s="21">
        <f t="shared" si="12"/>
        <v>0</v>
      </c>
      <c r="M72" s="49">
        <f t="shared" si="13"/>
        <v>0</v>
      </c>
      <c r="N72" s="9">
        <f t="shared" si="14"/>
        <v>0</v>
      </c>
      <c r="O72" s="102">
        <f>RANK(M72,(M66:M76))</f>
        <v>7</v>
      </c>
    </row>
    <row r="73" spans="1:15" hidden="1">
      <c r="A73" s="57"/>
      <c r="B73" s="1"/>
      <c r="C73" s="26"/>
      <c r="D73" s="8"/>
      <c r="E73" s="81"/>
      <c r="F73" s="81"/>
      <c r="G73" s="81"/>
      <c r="H73" s="90">
        <f t="shared" si="11"/>
        <v>0</v>
      </c>
      <c r="I73" s="81"/>
      <c r="J73" s="81"/>
      <c r="K73" s="94"/>
      <c r="L73" s="21">
        <f t="shared" si="12"/>
        <v>0</v>
      </c>
      <c r="M73" s="49">
        <f t="shared" si="13"/>
        <v>0</v>
      </c>
      <c r="N73" s="9">
        <f t="shared" si="14"/>
        <v>0</v>
      </c>
      <c r="O73" s="102">
        <f>RANK(M73,(M66:M76))</f>
        <v>7</v>
      </c>
    </row>
    <row r="74" spans="1:15" hidden="1">
      <c r="A74" s="57"/>
      <c r="B74" s="1"/>
      <c r="C74" s="26"/>
      <c r="D74" s="8"/>
      <c r="E74" s="81"/>
      <c r="F74" s="81"/>
      <c r="G74" s="81"/>
      <c r="H74" s="90">
        <f t="shared" si="11"/>
        <v>0</v>
      </c>
      <c r="I74" s="81"/>
      <c r="J74" s="81"/>
      <c r="K74" s="94"/>
      <c r="L74" s="21">
        <f t="shared" si="12"/>
        <v>0</v>
      </c>
      <c r="M74" s="49">
        <f t="shared" si="13"/>
        <v>0</v>
      </c>
      <c r="N74" s="9">
        <f t="shared" si="14"/>
        <v>0</v>
      </c>
      <c r="O74" s="102">
        <f>RANK(M74,(M66:M76))</f>
        <v>7</v>
      </c>
    </row>
    <row r="75" spans="1:15" hidden="1">
      <c r="A75" s="57"/>
      <c r="B75" s="1"/>
      <c r="C75" s="26"/>
      <c r="D75" s="8"/>
      <c r="E75" s="81"/>
      <c r="F75" s="81"/>
      <c r="G75" s="81"/>
      <c r="H75" s="90">
        <f t="shared" si="11"/>
        <v>0</v>
      </c>
      <c r="I75" s="81"/>
      <c r="J75" s="81"/>
      <c r="K75" s="94"/>
      <c r="L75" s="21">
        <f t="shared" si="12"/>
        <v>0</v>
      </c>
      <c r="M75" s="49">
        <f t="shared" si="13"/>
        <v>0</v>
      </c>
      <c r="N75" s="9">
        <f t="shared" si="14"/>
        <v>0</v>
      </c>
      <c r="O75" s="102">
        <f>RANK(M75,(M66:M76))</f>
        <v>7</v>
      </c>
    </row>
    <row r="76" spans="1:15" ht="13.5" hidden="1" thickBot="1">
      <c r="A76" s="64"/>
      <c r="B76" s="38"/>
      <c r="C76" s="43"/>
      <c r="D76" s="39"/>
      <c r="E76" s="92"/>
      <c r="F76" s="92"/>
      <c r="G76" s="92"/>
      <c r="H76" s="93">
        <f t="shared" si="11"/>
        <v>0</v>
      </c>
      <c r="I76" s="92"/>
      <c r="J76" s="92"/>
      <c r="K76" s="104"/>
      <c r="L76" s="40">
        <f t="shared" si="12"/>
        <v>0</v>
      </c>
      <c r="M76" s="50">
        <f t="shared" si="13"/>
        <v>0</v>
      </c>
      <c r="N76" s="17">
        <f t="shared" si="14"/>
        <v>0</v>
      </c>
      <c r="O76" s="103">
        <f>RANK(M76,(M66:M76))</f>
        <v>7</v>
      </c>
    </row>
    <row r="77" spans="1:1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</row>
    <row r="78" spans="1:15">
      <c r="A78" s="134" t="s">
        <v>60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"/>
    </row>
    <row r="79" spans="1:15">
      <c r="A79" s="134" t="s">
        <v>77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"/>
    </row>
    <row r="80" spans="1:15">
      <c r="A80" s="32"/>
    </row>
    <row r="81" spans="1:1">
      <c r="A81" s="35" t="s">
        <v>20</v>
      </c>
    </row>
    <row r="82" spans="1:1">
      <c r="A82" s="32" t="s">
        <v>62</v>
      </c>
    </row>
    <row r="83" spans="1:1">
      <c r="A83" t="s">
        <v>61</v>
      </c>
    </row>
  </sheetData>
  <sortState ref="A16:N21">
    <sortCondition descending="1" ref="M16:M21"/>
  </sortState>
  <mergeCells count="21">
    <mergeCell ref="A79:N79"/>
    <mergeCell ref="A60:O60"/>
    <mergeCell ref="A65:O65"/>
    <mergeCell ref="A78:N78"/>
    <mergeCell ref="A44:O44"/>
    <mergeCell ref="A53:O53"/>
    <mergeCell ref="O4:O5"/>
    <mergeCell ref="A6:O6"/>
    <mergeCell ref="A15:O15"/>
    <mergeCell ref="A33:O33"/>
    <mergeCell ref="A22:O22"/>
    <mergeCell ref="A1:N1"/>
    <mergeCell ref="A2:B2"/>
    <mergeCell ref="C2:K2"/>
    <mergeCell ref="L2:N2"/>
    <mergeCell ref="A4:A5"/>
    <mergeCell ref="B4:B5"/>
    <mergeCell ref="C4:C5"/>
    <mergeCell ref="D4:D5"/>
    <mergeCell ref="M4:M5"/>
    <mergeCell ref="N4:N5"/>
  </mergeCells>
  <printOptions horizontalCentered="1"/>
  <pageMargins left="0.59055118110236227" right="0.59055118110236227" top="0.59055118110236227" bottom="0.59055118110236227" header="0" footer="0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St. žáci do 15 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lastPrinted>2017-05-01T00:12:25Z</cp:lastPrinted>
  <dcterms:created xsi:type="dcterms:W3CDTF">2017-04-29T16:55:30Z</dcterms:created>
  <dcterms:modified xsi:type="dcterms:W3CDTF">2018-06-03T07:52:50Z</dcterms:modified>
</cp:coreProperties>
</file>