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Muži" sheetId="1" r:id="rId1"/>
    <sheet name="List1" sheetId="3" r:id="rId2"/>
    <sheet name="List2" sheetId="4" r:id="rId3"/>
  </sheets>
  <calcPr calcId="125725"/>
</workbook>
</file>

<file path=xl/calcChain.xml><?xml version="1.0" encoding="utf-8"?>
<calcChain xmlns="http://schemas.openxmlformats.org/spreadsheetml/2006/main">
  <c r="N26" i="1"/>
  <c r="N27"/>
  <c r="N28"/>
  <c r="N29"/>
  <c r="N30"/>
  <c r="N31"/>
  <c r="N32"/>
  <c r="N33"/>
  <c r="N34"/>
  <c r="N35"/>
  <c r="N36"/>
  <c r="N37"/>
  <c r="N38"/>
  <c r="H33"/>
  <c r="H38"/>
  <c r="H37"/>
  <c r="L36"/>
  <c r="H36"/>
  <c r="L35"/>
  <c r="H35"/>
  <c r="L34"/>
  <c r="H34"/>
  <c r="L33"/>
  <c r="L31"/>
  <c r="H31"/>
  <c r="L30"/>
  <c r="H30"/>
  <c r="L29"/>
  <c r="H29"/>
  <c r="L28"/>
  <c r="H28"/>
  <c r="H26"/>
  <c r="L26"/>
  <c r="H25"/>
  <c r="L25"/>
  <c r="H24"/>
  <c r="L24"/>
  <c r="H23"/>
  <c r="L23"/>
  <c r="H21"/>
  <c r="L21"/>
  <c r="H20"/>
  <c r="L20"/>
  <c r="H19"/>
  <c r="L19"/>
  <c r="H18"/>
  <c r="L18"/>
  <c r="H16"/>
  <c r="L16"/>
  <c r="H15"/>
  <c r="L15"/>
  <c r="H14"/>
  <c r="L14"/>
  <c r="H13"/>
  <c r="L13"/>
  <c r="H11"/>
  <c r="L11"/>
  <c r="L10"/>
  <c r="H10"/>
  <c r="H8"/>
  <c r="L8"/>
  <c r="H9"/>
  <c r="L9"/>
  <c r="M19" l="1"/>
  <c r="N19" s="1"/>
  <c r="M18"/>
  <c r="N18" s="1"/>
  <c r="M11"/>
  <c r="N11" s="1"/>
  <c r="M14"/>
  <c r="N14" s="1"/>
  <c r="M16"/>
  <c r="N16" s="1"/>
  <c r="M8"/>
  <c r="N8" s="1"/>
  <c r="M13"/>
  <c r="N13" s="1"/>
  <c r="M15"/>
  <c r="N15" s="1"/>
  <c r="M21"/>
  <c r="N21" s="1"/>
  <c r="M25"/>
  <c r="N25" s="1"/>
  <c r="M26"/>
  <c r="M29"/>
  <c r="M30"/>
  <c r="M31"/>
  <c r="M33"/>
  <c r="M34"/>
  <c r="M36"/>
  <c r="M20"/>
  <c r="N20" s="1"/>
  <c r="M23"/>
  <c r="N23" s="1"/>
  <c r="M24"/>
  <c r="N24" s="1"/>
  <c r="M28"/>
  <c r="M35"/>
  <c r="M9"/>
  <c r="N9" s="1"/>
  <c r="M10"/>
  <c r="N10" s="1"/>
  <c r="N17" l="1"/>
  <c r="N22"/>
  <c r="N12"/>
  <c r="N7"/>
</calcChain>
</file>

<file path=xl/sharedStrings.xml><?xml version="1.0" encoding="utf-8"?>
<sst xmlns="http://schemas.openxmlformats.org/spreadsheetml/2006/main" count="56" uniqueCount="52">
  <si>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</si>
  <si>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</si>
  <si>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</si>
  <si>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</si>
  <si>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</si>
  <si>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</si>
  <si>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</si>
  <si>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</si>
  <si>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</si>
  <si>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</si>
  <si>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</si>
  <si>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</si>
  <si>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</si>
  <si>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</si>
  <si>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 xml:space="preserve">       </t>
  </si>
  <si>
    <t>Místo konání: Sokolov</t>
  </si>
  <si>
    <t xml:space="preserve">TJ Baník Sokolov </t>
  </si>
  <si>
    <t>Termín:   8. 12. 2018</t>
  </si>
  <si>
    <t>TJ ROTAS ROTAVA</t>
  </si>
  <si>
    <t>TJ HOLEŠOV</t>
  </si>
  <si>
    <t>SKV BANÍK HAVÍŘOV</t>
  </si>
  <si>
    <t>SKV HORNÍ SUCHÁ OZ ,,A,,</t>
  </si>
  <si>
    <t>SKV OZ HORNÍ SUCHÁ ,,B,,</t>
  </si>
  <si>
    <t xml:space="preserve"> </t>
  </si>
  <si>
    <t xml:space="preserve">  </t>
  </si>
  <si>
    <t>Finále ligy st. žáků ve vzpírání družstev pro rok 2018</t>
  </si>
  <si>
    <t>Plánka František</t>
  </si>
  <si>
    <t>Bubla Jan</t>
  </si>
  <si>
    <t>Turko Martin</t>
  </si>
  <si>
    <t>Džobák Alexander</t>
  </si>
  <si>
    <t>Kratochvíl Marek</t>
  </si>
  <si>
    <t>Kolář David</t>
  </si>
  <si>
    <t>Šimčík Vojtěch</t>
  </si>
  <si>
    <t>Klempár Boris</t>
  </si>
  <si>
    <t>Matík David</t>
  </si>
  <si>
    <t>Sedláček Ondřej</t>
  </si>
  <si>
    <t>Jankovic Denis</t>
  </si>
  <si>
    <t>Dominik  ORAČKO</t>
  </si>
  <si>
    <t>143 kg</t>
  </si>
  <si>
    <t>1.</t>
  </si>
  <si>
    <t>2.</t>
  </si>
  <si>
    <t>3.</t>
  </si>
  <si>
    <t>4.</t>
  </si>
  <si>
    <t>VR - Jílek</t>
  </si>
  <si>
    <t>R - Kocur, Kocurová, Stanislav, Polanský, Zronková, Borolič</t>
  </si>
  <si>
    <t>Krejčík Vojtěch</t>
  </si>
  <si>
    <t>Božejovský David</t>
  </si>
  <si>
    <t>Polhoš Marek</t>
  </si>
  <si>
    <t>Oračko Dominik</t>
  </si>
  <si>
    <t>rekord ČR v trhu</t>
  </si>
  <si>
    <t>nad 85 kg</t>
  </si>
  <si>
    <t>do 15 let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</si>
</sst>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5" fontId="2" fillId="0" borderId="19" xfId="0" applyNumberFormat="1" applyFont="1" applyBorder="1" applyAlignment="1">
      <alignment horizontal="right"/>
    </xf>
    <xf numFmtId="165" fontId="4" fillId="2" borderId="10" xfId="0" applyNumberFormat="1" applyFont="1" applyFill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1" fontId="4" fillId="0" borderId="22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166" fontId="2" fillId="3" borderId="20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7" xfId="0" quotePrefix="1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2" fillId="3" borderId="17" xfId="0" quotePrefix="1" applyNumberFormat="1" applyFont="1" applyFill="1" applyBorder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6" fontId="2" fillId="0" borderId="20" xfId="0" quotePrefix="1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14" xfId="0" applyFont="1" applyBorder="1"/>
    <xf numFmtId="0" fontId="0" fillId="0" borderId="14" xfId="0" applyBorder="1"/>
    <xf numFmtId="164" fontId="0" fillId="0" borderId="14" xfId="0" applyNumberFormat="1" applyBorder="1"/>
    <xf numFmtId="0" fontId="9" fillId="0" borderId="0" xfId="0" applyFont="1"/>
    <xf numFmtId="0" fontId="9" fillId="0" borderId="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58"/>
  <sheetViews>
    <sheetView tabSelected="1" topLeftCell="A4" zoomScale="120" zoomScaleNormal="120" workbookViewId="0">
      <selection activeCell="H48" sqref="H48"/>
    </sheetView>
  </sheetViews>
  <sheetFormatPr defaultRowHeight="12.75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2" style="1" bestFit="1" customWidth="1"/>
  </cols>
  <sheetData>
    <row r="1" spans="1:15" ht="42.75" customHeight="1">
      <c r="A1" s="74" t="s">
        <v>17</v>
      </c>
      <c r="B1" s="75"/>
      <c r="C1" s="76" t="s">
        <v>0</v>
      </c>
      <c r="D1" s="76"/>
      <c r="E1" s="76"/>
      <c r="F1" s="76"/>
      <c r="G1" s="76"/>
      <c r="H1" s="76"/>
      <c r="I1" s="76"/>
      <c r="J1" s="76"/>
      <c r="K1" s="76"/>
      <c r="L1" s="84" t="s">
        <v>15</v>
      </c>
      <c r="M1" s="84"/>
      <c r="N1" s="84"/>
      <c r="O1" s="84"/>
    </row>
    <row r="2" spans="1:15" ht="15" customHeight="1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6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30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3.5" thickBot="1">
      <c r="A5" s="4" t="s">
        <v>1</v>
      </c>
      <c r="B5" s="5" t="s">
        <v>2</v>
      </c>
      <c r="C5" s="25" t="s">
        <v>13</v>
      </c>
      <c r="D5" s="18" t="s">
        <v>3</v>
      </c>
      <c r="E5" s="6" t="s">
        <v>4</v>
      </c>
      <c r="F5" s="7"/>
      <c r="G5" s="7"/>
      <c r="H5" s="8"/>
      <c r="I5" s="6" t="s">
        <v>5</v>
      </c>
      <c r="J5" s="7"/>
      <c r="K5" s="7"/>
      <c r="L5" s="8"/>
      <c r="M5" s="20" t="s">
        <v>6</v>
      </c>
      <c r="N5" s="9" t="s">
        <v>7</v>
      </c>
      <c r="O5" s="33"/>
    </row>
    <row r="6" spans="1:15" ht="13.5" thickBot="1">
      <c r="A6" s="10"/>
      <c r="B6" s="11"/>
      <c r="C6" s="12" t="s">
        <v>8</v>
      </c>
      <c r="D6" s="11"/>
      <c r="E6" s="13" t="s">
        <v>9</v>
      </c>
      <c r="F6" s="14" t="s">
        <v>10</v>
      </c>
      <c r="G6" s="15" t="s">
        <v>11</v>
      </c>
      <c r="H6" s="14" t="s">
        <v>12</v>
      </c>
      <c r="I6" s="15" t="s">
        <v>9</v>
      </c>
      <c r="J6" s="14" t="s">
        <v>10</v>
      </c>
      <c r="K6" s="15" t="s">
        <v>11</v>
      </c>
      <c r="L6" s="14" t="s">
        <v>12</v>
      </c>
      <c r="M6" s="16"/>
      <c r="N6" s="17"/>
      <c r="O6" s="34"/>
    </row>
    <row r="7" spans="1:15" ht="13.5" thickBot="1">
      <c r="A7" s="80" t="s">
        <v>16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36">
        <f>SUM(N8:N11)-MIN(N8:N11)</f>
        <v>851.97809999999981</v>
      </c>
      <c r="O7" s="41" t="s">
        <v>39</v>
      </c>
    </row>
    <row r="8" spans="1:15">
      <c r="A8" s="26">
        <v>65.599999999999994</v>
      </c>
      <c r="B8" s="27" t="s">
        <v>45</v>
      </c>
      <c r="C8" s="28">
        <v>2004</v>
      </c>
      <c r="D8" s="28"/>
      <c r="E8" s="43">
        <v>75</v>
      </c>
      <c r="F8" s="44">
        <v>-80</v>
      </c>
      <c r="G8" s="43">
        <v>81</v>
      </c>
      <c r="H8" s="45">
        <f t="shared" ref="H8:H11" si="0">IF(MAX(E8:G8)&lt;0,0,MAX(E8:G8))</f>
        <v>81</v>
      </c>
      <c r="I8" s="43">
        <v>100</v>
      </c>
      <c r="J8" s="44">
        <v>106</v>
      </c>
      <c r="K8" s="43">
        <v>-108</v>
      </c>
      <c r="L8" s="29">
        <f t="shared" ref="L8:L11" si="1">IF(MAX(I8:K8)&lt;0,0,MAX(I8:K8))</f>
        <v>106</v>
      </c>
      <c r="M8" s="30">
        <f t="shared" ref="M8:M11" si="2">SUM(H8,L8)</f>
        <v>187</v>
      </c>
      <c r="N8" s="35">
        <f>IF(ISNUMBER(A8), (IF(175.508&lt; A8,M8, TRUNC(10^(0.75194503*((LOG((A8/175.508)/LOG(10))*(LOG((A8/175.508)/LOG(10)))))),4)*M8)), 0)</f>
        <v>256.5453</v>
      </c>
      <c r="O8" s="71"/>
    </row>
    <row r="9" spans="1:15">
      <c r="A9" s="3">
        <v>91.8</v>
      </c>
      <c r="B9" s="2" t="s">
        <v>46</v>
      </c>
      <c r="C9" s="19">
        <v>2003</v>
      </c>
      <c r="D9" s="19"/>
      <c r="E9" s="46">
        <v>75</v>
      </c>
      <c r="F9" s="47">
        <v>80</v>
      </c>
      <c r="G9" s="46">
        <v>-82</v>
      </c>
      <c r="H9" s="48">
        <f t="shared" si="0"/>
        <v>80</v>
      </c>
      <c r="I9" s="46">
        <v>90</v>
      </c>
      <c r="J9" s="47">
        <v>100</v>
      </c>
      <c r="K9" s="46">
        <v>-106</v>
      </c>
      <c r="L9" s="23">
        <f t="shared" si="1"/>
        <v>100</v>
      </c>
      <c r="M9" s="24">
        <f t="shared" si="2"/>
        <v>180</v>
      </c>
      <c r="N9" s="21">
        <f t="shared" ref="N9:N38" si="3">IF(ISNUMBER(A9), (IF(175.508&lt; A9,M9, TRUNC(10^(0.75194503*((LOG((A9/175.508)/LOG(10))*(LOG((A9/175.508)/LOG(10)))))),4)*M9)), 0)</f>
        <v>206.46</v>
      </c>
      <c r="O9" s="72"/>
    </row>
    <row r="10" spans="1:15">
      <c r="A10" s="3">
        <v>54.9</v>
      </c>
      <c r="B10" s="2" t="s">
        <v>47</v>
      </c>
      <c r="C10" s="19">
        <v>2003</v>
      </c>
      <c r="D10" s="22"/>
      <c r="E10" s="46">
        <v>75</v>
      </c>
      <c r="F10" s="47">
        <v>80</v>
      </c>
      <c r="G10" s="46">
        <v>-82</v>
      </c>
      <c r="H10" s="48">
        <f t="shared" si="0"/>
        <v>80</v>
      </c>
      <c r="I10" s="46">
        <v>97</v>
      </c>
      <c r="J10" s="49">
        <v>102</v>
      </c>
      <c r="K10" s="50">
        <v>106</v>
      </c>
      <c r="L10" s="23">
        <f t="shared" si="1"/>
        <v>106</v>
      </c>
      <c r="M10" s="24">
        <f t="shared" si="2"/>
        <v>186</v>
      </c>
      <c r="N10" s="21">
        <f t="shared" si="3"/>
        <v>289.09980000000002</v>
      </c>
      <c r="O10" s="72"/>
    </row>
    <row r="11" spans="1:15" ht="13.5" thickBot="1">
      <c r="A11" s="3">
        <v>146.1</v>
      </c>
      <c r="B11" s="2" t="s">
        <v>48</v>
      </c>
      <c r="C11" s="19">
        <v>2003</v>
      </c>
      <c r="D11" s="19"/>
      <c r="E11" s="46">
        <v>130</v>
      </c>
      <c r="F11" s="47">
        <v>140</v>
      </c>
      <c r="G11" s="46">
        <v>143</v>
      </c>
      <c r="H11" s="48">
        <f t="shared" si="0"/>
        <v>143</v>
      </c>
      <c r="I11" s="46">
        <v>160</v>
      </c>
      <c r="J11" s="49">
        <v>-171</v>
      </c>
      <c r="K11" s="51">
        <v>-171</v>
      </c>
      <c r="L11" s="23">
        <f t="shared" si="1"/>
        <v>160</v>
      </c>
      <c r="M11" s="24">
        <f t="shared" si="2"/>
        <v>303</v>
      </c>
      <c r="N11" s="21">
        <f t="shared" si="3"/>
        <v>306.33299999999997</v>
      </c>
      <c r="O11" s="72"/>
    </row>
    <row r="12" spans="1:15" ht="13.5" thickBot="1">
      <c r="A12" s="77" t="s">
        <v>18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42">
        <f>SUM(N13:N16)-MIN(N13:N16)</f>
        <v>549.46100000000001</v>
      </c>
      <c r="O12" s="41" t="s">
        <v>41</v>
      </c>
    </row>
    <row r="13" spans="1:15">
      <c r="A13" s="26">
        <v>49.3</v>
      </c>
      <c r="B13" s="27" t="s">
        <v>26</v>
      </c>
      <c r="C13" s="31">
        <v>2005</v>
      </c>
      <c r="D13" s="28"/>
      <c r="E13" s="43">
        <v>36</v>
      </c>
      <c r="F13" s="44">
        <v>38</v>
      </c>
      <c r="G13" s="43">
        <v>40</v>
      </c>
      <c r="H13" s="45">
        <f t="shared" ref="H13:H16" si="4">IF(MAX(E13:G13)&lt;0,0,MAX(E13:G13))</f>
        <v>40</v>
      </c>
      <c r="I13" s="43">
        <v>47</v>
      </c>
      <c r="J13" s="44">
        <v>-50</v>
      </c>
      <c r="K13" s="43">
        <v>50</v>
      </c>
      <c r="L13" s="29">
        <f t="shared" ref="L13:L16" si="5">IF(MAX(I13:K13)&lt;0,0,MAX(I13:K13))</f>
        <v>50</v>
      </c>
      <c r="M13" s="30">
        <f t="shared" ref="M13:M16" si="6">SUM(H13,L13)</f>
        <v>90</v>
      </c>
      <c r="N13" s="35">
        <f t="shared" si="3"/>
        <v>152.37</v>
      </c>
      <c r="O13" s="71"/>
    </row>
    <row r="14" spans="1:15">
      <c r="A14" s="3">
        <v>70.900000000000006</v>
      </c>
      <c r="B14" s="2" t="s">
        <v>27</v>
      </c>
      <c r="C14" s="19">
        <v>2004</v>
      </c>
      <c r="D14" s="19"/>
      <c r="E14" s="46">
        <v>63</v>
      </c>
      <c r="F14" s="47">
        <v>-66</v>
      </c>
      <c r="G14" s="46">
        <v>-66</v>
      </c>
      <c r="H14" s="48">
        <f t="shared" si="4"/>
        <v>63</v>
      </c>
      <c r="I14" s="46">
        <v>-90</v>
      </c>
      <c r="J14" s="47">
        <v>-90</v>
      </c>
      <c r="K14" s="46">
        <v>90</v>
      </c>
      <c r="L14" s="23">
        <f t="shared" si="5"/>
        <v>90</v>
      </c>
      <c r="M14" s="24">
        <f t="shared" si="6"/>
        <v>153</v>
      </c>
      <c r="N14" s="21">
        <f t="shared" si="3"/>
        <v>200.07810000000001</v>
      </c>
      <c r="O14" s="72"/>
    </row>
    <row r="15" spans="1:15">
      <c r="A15" s="3">
        <v>58.6</v>
      </c>
      <c r="B15" s="2" t="s">
        <v>35</v>
      </c>
      <c r="C15" s="19">
        <v>2003</v>
      </c>
      <c r="D15" s="22"/>
      <c r="E15" s="46">
        <v>57</v>
      </c>
      <c r="F15" s="47">
        <v>60</v>
      </c>
      <c r="G15" s="46">
        <v>63</v>
      </c>
      <c r="H15" s="48">
        <f t="shared" si="4"/>
        <v>63</v>
      </c>
      <c r="I15" s="46">
        <v>67</v>
      </c>
      <c r="J15" s="49">
        <v>70</v>
      </c>
      <c r="K15" s="50">
        <v>-73</v>
      </c>
      <c r="L15" s="23">
        <f t="shared" si="5"/>
        <v>70</v>
      </c>
      <c r="M15" s="24">
        <f t="shared" si="6"/>
        <v>133</v>
      </c>
      <c r="N15" s="21">
        <f t="shared" si="3"/>
        <v>197.0129</v>
      </c>
      <c r="O15" s="72"/>
    </row>
    <row r="16" spans="1:15" ht="13.5" thickBot="1">
      <c r="A16" s="3">
        <v>73.2</v>
      </c>
      <c r="B16" s="2" t="s">
        <v>36</v>
      </c>
      <c r="C16" s="19">
        <v>2004</v>
      </c>
      <c r="D16" s="19"/>
      <c r="E16" s="46">
        <v>73</v>
      </c>
      <c r="F16" s="47">
        <v>77</v>
      </c>
      <c r="G16" s="46">
        <v>-80</v>
      </c>
      <c r="H16" s="48">
        <f t="shared" si="4"/>
        <v>77</v>
      </c>
      <c r="I16" s="46">
        <v>-98</v>
      </c>
      <c r="J16" s="47">
        <v>-98</v>
      </c>
      <c r="K16" s="46">
        <v>-98</v>
      </c>
      <c r="L16" s="23">
        <f t="shared" si="5"/>
        <v>0</v>
      </c>
      <c r="M16" s="24">
        <f t="shared" si="6"/>
        <v>77</v>
      </c>
      <c r="N16" s="21">
        <f t="shared" si="3"/>
        <v>98.83720000000001</v>
      </c>
      <c r="O16" s="72"/>
    </row>
    <row r="17" spans="1:15" ht="13.5" thickBot="1">
      <c r="A17" s="77" t="s">
        <v>21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42">
        <f>SUM(N18:N21)-MIN(N18:N21)</f>
        <v>683.68990000000008</v>
      </c>
      <c r="O17" s="41" t="s">
        <v>40</v>
      </c>
    </row>
    <row r="18" spans="1:15">
      <c r="A18" s="26">
        <v>49.6</v>
      </c>
      <c r="B18" s="27" t="s">
        <v>28</v>
      </c>
      <c r="C18" s="31">
        <v>2005</v>
      </c>
      <c r="D18" s="28"/>
      <c r="E18" s="43">
        <v>23</v>
      </c>
      <c r="F18" s="44">
        <v>26</v>
      </c>
      <c r="G18" s="43">
        <v>29</v>
      </c>
      <c r="H18" s="45">
        <f t="shared" ref="H18:H21" si="7">IF(MAX(E18:G18)&lt;0,0,MAX(E18:G18))</f>
        <v>29</v>
      </c>
      <c r="I18" s="43">
        <v>45</v>
      </c>
      <c r="J18" s="44">
        <v>48</v>
      </c>
      <c r="K18" s="43">
        <v>51</v>
      </c>
      <c r="L18" s="29">
        <f t="shared" ref="L18:L21" si="8">IF(MAX(I18:K18)&lt;0,0,MAX(I18:K18))</f>
        <v>51</v>
      </c>
      <c r="M18" s="30">
        <f t="shared" ref="M18:M21" si="9">SUM(H18,L18)</f>
        <v>80</v>
      </c>
      <c r="N18" s="35">
        <f t="shared" si="3"/>
        <v>134.76000000000002</v>
      </c>
      <c r="O18" s="71"/>
    </row>
    <row r="19" spans="1:15">
      <c r="A19" s="3">
        <v>45.1</v>
      </c>
      <c r="B19" s="2" t="s">
        <v>29</v>
      </c>
      <c r="C19" s="19">
        <v>2004</v>
      </c>
      <c r="D19" s="19"/>
      <c r="E19" s="46">
        <v>48</v>
      </c>
      <c r="F19" s="47">
        <v>52</v>
      </c>
      <c r="G19" s="46">
        <v>56</v>
      </c>
      <c r="H19" s="48">
        <f t="shared" si="7"/>
        <v>56</v>
      </c>
      <c r="I19" s="46">
        <v>63</v>
      </c>
      <c r="J19" s="47">
        <v>66</v>
      </c>
      <c r="K19" s="46">
        <v>71</v>
      </c>
      <c r="L19" s="23">
        <f t="shared" si="8"/>
        <v>71</v>
      </c>
      <c r="M19" s="24">
        <f t="shared" si="9"/>
        <v>127</v>
      </c>
      <c r="N19" s="21">
        <f t="shared" si="3"/>
        <v>232.0925</v>
      </c>
      <c r="O19" s="72"/>
    </row>
    <row r="20" spans="1:15">
      <c r="A20" s="3">
        <v>52</v>
      </c>
      <c r="B20" s="2" t="s">
        <v>33</v>
      </c>
      <c r="C20" s="19">
        <v>2004</v>
      </c>
      <c r="D20" s="22"/>
      <c r="E20" s="46">
        <v>57</v>
      </c>
      <c r="F20" s="47">
        <v>-61</v>
      </c>
      <c r="G20" s="46">
        <v>61</v>
      </c>
      <c r="H20" s="48">
        <f t="shared" si="7"/>
        <v>61</v>
      </c>
      <c r="I20" s="46">
        <v>70</v>
      </c>
      <c r="J20" s="47">
        <v>74</v>
      </c>
      <c r="K20" s="55">
        <v>-77</v>
      </c>
      <c r="L20" s="23">
        <f t="shared" si="8"/>
        <v>74</v>
      </c>
      <c r="M20" s="24">
        <f t="shared" si="9"/>
        <v>135</v>
      </c>
      <c r="N20" s="21">
        <f t="shared" si="3"/>
        <v>218.87549999999999</v>
      </c>
      <c r="O20" s="72"/>
    </row>
    <row r="21" spans="1:15" ht="13.5" thickBot="1">
      <c r="A21" s="3">
        <v>49.1</v>
      </c>
      <c r="B21" s="2" t="s">
        <v>34</v>
      </c>
      <c r="C21" s="19">
        <v>2004</v>
      </c>
      <c r="D21" s="19"/>
      <c r="E21" s="46">
        <v>57</v>
      </c>
      <c r="F21" s="47">
        <v>59</v>
      </c>
      <c r="G21" s="46">
        <v>-62</v>
      </c>
      <c r="H21" s="48">
        <f t="shared" si="7"/>
        <v>59</v>
      </c>
      <c r="I21" s="51">
        <v>75</v>
      </c>
      <c r="J21" s="49">
        <v>78</v>
      </c>
      <c r="K21" s="51">
        <v>-84</v>
      </c>
      <c r="L21" s="23">
        <f t="shared" si="8"/>
        <v>78</v>
      </c>
      <c r="M21" s="24">
        <f t="shared" si="9"/>
        <v>137</v>
      </c>
      <c r="N21" s="21">
        <f t="shared" si="3"/>
        <v>232.72190000000001</v>
      </c>
      <c r="O21" s="72"/>
    </row>
    <row r="22" spans="1:15" ht="13.5" thickBot="1">
      <c r="A22" s="77" t="s">
        <v>19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42">
        <f>SUM(N23:N26)-MIN(N23:N26)</f>
        <v>529.06600000000003</v>
      </c>
      <c r="O22" s="41" t="s">
        <v>42</v>
      </c>
    </row>
    <row r="23" spans="1:15">
      <c r="A23" s="26">
        <v>59.1</v>
      </c>
      <c r="B23" s="27" t="s">
        <v>30</v>
      </c>
      <c r="C23" s="31">
        <v>2003</v>
      </c>
      <c r="D23" s="28"/>
      <c r="E23" s="43">
        <v>45</v>
      </c>
      <c r="F23" s="44">
        <v>50</v>
      </c>
      <c r="G23" s="43">
        <v>-55</v>
      </c>
      <c r="H23" s="45">
        <f t="shared" ref="H23:H26" si="10">IF(MAX(E23:G23)&lt;0,0,MAX(E23:G23))</f>
        <v>50</v>
      </c>
      <c r="I23" s="43">
        <v>57</v>
      </c>
      <c r="J23" s="44">
        <v>61</v>
      </c>
      <c r="K23" s="43">
        <v>65</v>
      </c>
      <c r="L23" s="29">
        <f t="shared" ref="L23:L26" si="11">IF(MAX(I23:K23)&lt;0,0,MAX(I23:K23))</f>
        <v>65</v>
      </c>
      <c r="M23" s="30">
        <f t="shared" ref="M23:M26" si="12">SUM(H23,L23)</f>
        <v>115</v>
      </c>
      <c r="N23" s="35">
        <f t="shared" si="3"/>
        <v>169.31449999999998</v>
      </c>
      <c r="O23" s="71"/>
    </row>
    <row r="24" spans="1:15">
      <c r="A24" s="3">
        <v>54.9</v>
      </c>
      <c r="B24" s="2" t="s">
        <v>31</v>
      </c>
      <c r="C24" s="19">
        <v>2005</v>
      </c>
      <c r="D24" s="19"/>
      <c r="E24" s="46">
        <v>43</v>
      </c>
      <c r="F24" s="47">
        <v>47</v>
      </c>
      <c r="G24" s="46">
        <v>50</v>
      </c>
      <c r="H24" s="48">
        <f t="shared" si="10"/>
        <v>50</v>
      </c>
      <c r="I24" s="46">
        <v>54</v>
      </c>
      <c r="J24" s="47">
        <v>58</v>
      </c>
      <c r="K24" s="46">
        <v>61</v>
      </c>
      <c r="L24" s="23">
        <f t="shared" si="11"/>
        <v>61</v>
      </c>
      <c r="M24" s="24">
        <f t="shared" si="12"/>
        <v>111</v>
      </c>
      <c r="N24" s="21">
        <f t="shared" si="3"/>
        <v>172.5273</v>
      </c>
      <c r="O24" s="72"/>
    </row>
    <row r="25" spans="1:15" ht="13.5" thickBot="1">
      <c r="A25" s="3">
        <v>66</v>
      </c>
      <c r="B25" s="2" t="s">
        <v>32</v>
      </c>
      <c r="C25" s="19">
        <v>2004</v>
      </c>
      <c r="D25" s="22"/>
      <c r="E25" s="46">
        <v>57</v>
      </c>
      <c r="F25" s="47">
        <v>61</v>
      </c>
      <c r="G25" s="46">
        <v>-66</v>
      </c>
      <c r="H25" s="48">
        <f t="shared" si="10"/>
        <v>61</v>
      </c>
      <c r="I25" s="46">
        <v>67</v>
      </c>
      <c r="J25" s="47">
        <v>72</v>
      </c>
      <c r="K25" s="55">
        <v>76</v>
      </c>
      <c r="L25" s="23">
        <f t="shared" si="11"/>
        <v>76</v>
      </c>
      <c r="M25" s="24">
        <f t="shared" si="12"/>
        <v>137</v>
      </c>
      <c r="N25" s="21">
        <f t="shared" si="3"/>
        <v>187.2242</v>
      </c>
      <c r="O25" s="72"/>
    </row>
    <row r="26" spans="1:15" ht="13.5" hidden="1" thickBot="1">
      <c r="A26" s="3"/>
      <c r="B26" s="2"/>
      <c r="C26" s="19"/>
      <c r="D26" s="19"/>
      <c r="E26" s="46"/>
      <c r="F26" s="47"/>
      <c r="G26" s="46"/>
      <c r="H26" s="48">
        <f t="shared" si="10"/>
        <v>0</v>
      </c>
      <c r="I26" s="46"/>
      <c r="J26" s="49"/>
      <c r="K26" s="51"/>
      <c r="L26" s="23">
        <f t="shared" si="11"/>
        <v>0</v>
      </c>
      <c r="M26" s="24">
        <f t="shared" si="12"/>
        <v>0</v>
      </c>
      <c r="N26" s="21">
        <f t="shared" si="3"/>
        <v>0</v>
      </c>
      <c r="O26" s="72"/>
    </row>
    <row r="27" spans="1:15" ht="13.5" hidden="1" thickBot="1">
      <c r="A27" s="77" t="s">
        <v>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21">
        <f t="shared" si="3"/>
        <v>0</v>
      </c>
      <c r="O27" s="41"/>
    </row>
    <row r="28" spans="1:15" hidden="1">
      <c r="A28" s="26"/>
      <c r="B28" s="27"/>
      <c r="C28" s="31"/>
      <c r="D28" s="28"/>
      <c r="E28" s="43"/>
      <c r="F28" s="44"/>
      <c r="G28" s="43"/>
      <c r="H28" s="45">
        <f t="shared" ref="H28:H31" si="13">IF(MAX(E28:G28)&lt;0,0,MAX(E28:G28))</f>
        <v>0</v>
      </c>
      <c r="I28" s="43"/>
      <c r="J28" s="44"/>
      <c r="K28" s="43"/>
      <c r="L28" s="29">
        <f t="shared" ref="L28:L31" si="14">IF(MAX(I28:K28)&lt;0,0,MAX(I28:K28))</f>
        <v>0</v>
      </c>
      <c r="M28" s="30">
        <f t="shared" ref="M28:M31" si="15">SUM(H28,L28)</f>
        <v>0</v>
      </c>
      <c r="N28" s="21">
        <f t="shared" si="3"/>
        <v>0</v>
      </c>
      <c r="O28" s="71"/>
    </row>
    <row r="29" spans="1:15" hidden="1">
      <c r="A29" s="3"/>
      <c r="B29" s="2"/>
      <c r="C29" s="19"/>
      <c r="D29" s="19"/>
      <c r="E29" s="46"/>
      <c r="F29" s="47"/>
      <c r="G29" s="46"/>
      <c r="H29" s="48">
        <f t="shared" si="13"/>
        <v>0</v>
      </c>
      <c r="I29" s="46"/>
      <c r="J29" s="47"/>
      <c r="K29" s="46"/>
      <c r="L29" s="23">
        <f t="shared" si="14"/>
        <v>0</v>
      </c>
      <c r="M29" s="24">
        <f t="shared" si="15"/>
        <v>0</v>
      </c>
      <c r="N29" s="21">
        <f t="shared" si="3"/>
        <v>0</v>
      </c>
      <c r="O29" s="72"/>
    </row>
    <row r="30" spans="1:15" hidden="1">
      <c r="A30" s="3"/>
      <c r="B30" s="2"/>
      <c r="C30" s="19"/>
      <c r="D30" s="22"/>
      <c r="E30" s="46"/>
      <c r="F30" s="47"/>
      <c r="G30" s="46"/>
      <c r="H30" s="48">
        <f t="shared" si="13"/>
        <v>0</v>
      </c>
      <c r="I30" s="46"/>
      <c r="J30" s="49"/>
      <c r="K30" s="50"/>
      <c r="L30" s="23">
        <f t="shared" si="14"/>
        <v>0</v>
      </c>
      <c r="M30" s="24">
        <f t="shared" si="15"/>
        <v>0</v>
      </c>
      <c r="N30" s="21">
        <f t="shared" si="3"/>
        <v>0</v>
      </c>
      <c r="O30" s="72"/>
    </row>
    <row r="31" spans="1:15" ht="13.5" hidden="1" thickBot="1">
      <c r="A31" s="3"/>
      <c r="B31" s="2"/>
      <c r="C31" s="19"/>
      <c r="D31" s="19"/>
      <c r="E31" s="46"/>
      <c r="F31" s="47"/>
      <c r="G31" s="46"/>
      <c r="H31" s="48">
        <f t="shared" si="13"/>
        <v>0</v>
      </c>
      <c r="I31" s="46"/>
      <c r="J31" s="49"/>
      <c r="K31" s="46"/>
      <c r="L31" s="23">
        <f t="shared" si="14"/>
        <v>0</v>
      </c>
      <c r="M31" s="24">
        <f t="shared" si="15"/>
        <v>0</v>
      </c>
      <c r="N31" s="21">
        <f t="shared" si="3"/>
        <v>0</v>
      </c>
      <c r="O31" s="72"/>
    </row>
    <row r="32" spans="1:15" ht="13.5" hidden="1" thickBot="1">
      <c r="A32" s="77" t="s">
        <v>22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21">
        <f t="shared" si="3"/>
        <v>0</v>
      </c>
      <c r="O32" s="41"/>
    </row>
    <row r="33" spans="1:15" hidden="1">
      <c r="A33" s="26"/>
      <c r="B33" s="27"/>
      <c r="C33" s="63"/>
      <c r="D33" s="28"/>
      <c r="E33" s="59"/>
      <c r="F33" s="60"/>
      <c r="G33" s="59"/>
      <c r="H33" s="61">
        <f t="shared" ref="H33" si="16">IF(MAX(E33:G33)&lt;0,0,MAX(E33:G33))</f>
        <v>0</v>
      </c>
      <c r="I33" s="59"/>
      <c r="J33" s="60"/>
      <c r="K33" s="62"/>
      <c r="L33" s="29">
        <f t="shared" ref="L33:L36" si="17">IF(MAX(I33:K33)&lt;0,0,MAX(I33:K33))</f>
        <v>0</v>
      </c>
      <c r="M33" s="30">
        <f t="shared" ref="M33:M36" si="18">SUM(H33,L33)</f>
        <v>0</v>
      </c>
      <c r="N33" s="21">
        <f t="shared" si="3"/>
        <v>0</v>
      </c>
      <c r="O33" s="71"/>
    </row>
    <row r="34" spans="1:15" hidden="1">
      <c r="A34" s="3"/>
      <c r="B34" s="2"/>
      <c r="C34" s="19"/>
      <c r="D34" s="19"/>
      <c r="E34" s="46"/>
      <c r="F34" s="47"/>
      <c r="G34" s="46"/>
      <c r="H34" s="48">
        <f t="shared" ref="H34:H38" si="19">IF(MAX(E34:G34)&lt;0,0,MAX(E34:G34))</f>
        <v>0</v>
      </c>
      <c r="I34" s="46"/>
      <c r="J34" s="47"/>
      <c r="K34" s="46"/>
      <c r="L34" s="23">
        <f t="shared" si="17"/>
        <v>0</v>
      </c>
      <c r="M34" s="24">
        <f t="shared" si="18"/>
        <v>0</v>
      </c>
      <c r="N34" s="21">
        <f t="shared" si="3"/>
        <v>0</v>
      </c>
      <c r="O34" s="72"/>
    </row>
    <row r="35" spans="1:15" hidden="1">
      <c r="A35" s="3"/>
      <c r="B35" s="2"/>
      <c r="C35" s="19"/>
      <c r="D35" s="22"/>
      <c r="E35" s="46"/>
      <c r="F35" s="47"/>
      <c r="G35" s="46"/>
      <c r="H35" s="48">
        <f t="shared" si="19"/>
        <v>0</v>
      </c>
      <c r="I35" s="51"/>
      <c r="J35" s="49"/>
      <c r="K35" s="50"/>
      <c r="L35" s="23">
        <f t="shared" si="17"/>
        <v>0</v>
      </c>
      <c r="M35" s="24">
        <f t="shared" si="18"/>
        <v>0</v>
      </c>
      <c r="N35" s="21">
        <f t="shared" si="3"/>
        <v>0</v>
      </c>
      <c r="O35" s="72"/>
    </row>
    <row r="36" spans="1:15" hidden="1">
      <c r="A36" s="3"/>
      <c r="B36" s="2"/>
      <c r="C36" s="19"/>
      <c r="D36" s="19"/>
      <c r="E36" s="46"/>
      <c r="F36" s="47"/>
      <c r="G36" s="46"/>
      <c r="H36" s="48">
        <f t="shared" si="19"/>
        <v>0</v>
      </c>
      <c r="I36" s="46"/>
      <c r="J36" s="47"/>
      <c r="K36" s="51"/>
      <c r="L36" s="23">
        <f t="shared" si="17"/>
        <v>0</v>
      </c>
      <c r="M36" s="24">
        <f t="shared" si="18"/>
        <v>0</v>
      </c>
      <c r="N36" s="21">
        <f t="shared" si="3"/>
        <v>0</v>
      </c>
      <c r="O36" s="72"/>
    </row>
    <row r="37" spans="1:15" hidden="1">
      <c r="A37" s="3"/>
      <c r="B37" s="2"/>
      <c r="C37" s="19"/>
      <c r="D37" s="22"/>
      <c r="E37" s="52"/>
      <c r="F37" s="53"/>
      <c r="G37" s="52"/>
      <c r="H37" s="54">
        <f t="shared" si="19"/>
        <v>0</v>
      </c>
      <c r="I37" s="52"/>
      <c r="J37" s="53"/>
      <c r="K37" s="50"/>
      <c r="L37" s="23">
        <v>0</v>
      </c>
      <c r="M37" s="24">
        <v>0</v>
      </c>
      <c r="N37" s="21">
        <f t="shared" si="3"/>
        <v>0</v>
      </c>
      <c r="O37" s="72"/>
    </row>
    <row r="38" spans="1:15" ht="13.5" hidden="1" thickBot="1">
      <c r="A38" s="37"/>
      <c r="B38" s="38"/>
      <c r="C38" s="32"/>
      <c r="D38" s="32"/>
      <c r="E38" s="56"/>
      <c r="F38" s="57"/>
      <c r="G38" s="56"/>
      <c r="H38" s="58">
        <f t="shared" si="19"/>
        <v>0</v>
      </c>
      <c r="I38" s="56"/>
      <c r="J38" s="57"/>
      <c r="K38" s="56"/>
      <c r="L38" s="39">
        <v>0</v>
      </c>
      <c r="M38" s="40">
        <v>0</v>
      </c>
      <c r="N38" s="21">
        <f t="shared" si="3"/>
        <v>0</v>
      </c>
      <c r="O38" s="73"/>
    </row>
    <row r="39" spans="1:15" ht="13.5" customHeight="1" thickBot="1">
      <c r="A39" s="64"/>
      <c r="B39" s="65"/>
      <c r="C39" s="65"/>
      <c r="D39" s="65"/>
      <c r="E39" s="65"/>
      <c r="F39" s="65"/>
      <c r="G39" s="64" t="s">
        <v>14</v>
      </c>
      <c r="H39" s="64"/>
      <c r="I39" s="65"/>
      <c r="J39" s="65"/>
      <c r="K39" s="65"/>
      <c r="L39" s="65"/>
      <c r="M39" s="65"/>
      <c r="N39" s="65"/>
      <c r="O39" s="66"/>
    </row>
    <row r="40" spans="1:15">
      <c r="A40" s="86" t="s">
        <v>43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</row>
    <row r="41" spans="1:15" ht="13.5" thickBot="1">
      <c r="A41" s="68" t="s">
        <v>44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</row>
    <row r="43" spans="1:15">
      <c r="B43" s="67" t="s">
        <v>37</v>
      </c>
      <c r="C43" s="67" t="s">
        <v>49</v>
      </c>
      <c r="F43" s="67" t="s">
        <v>38</v>
      </c>
      <c r="H43" s="67" t="s">
        <v>50</v>
      </c>
      <c r="I43" s="67"/>
      <c r="J43" t="s">
        <v>51</v>
      </c>
    </row>
    <row r="50" spans="2:3">
      <c r="C50" t="s">
        <v>23</v>
      </c>
    </row>
    <row r="58" spans="2:3">
      <c r="B58" t="s">
        <v>24</v>
      </c>
    </row>
  </sheetData>
  <mergeCells count="19">
    <mergeCell ref="O23:O26"/>
    <mergeCell ref="O18:O21"/>
    <mergeCell ref="O13:O16"/>
    <mergeCell ref="A40:N40"/>
    <mergeCell ref="A41:N41"/>
    <mergeCell ref="O33:O38"/>
    <mergeCell ref="A1:B1"/>
    <mergeCell ref="C1:K1"/>
    <mergeCell ref="A32:M32"/>
    <mergeCell ref="A27:M27"/>
    <mergeCell ref="A22:M22"/>
    <mergeCell ref="A17:M17"/>
    <mergeCell ref="A12:M12"/>
    <mergeCell ref="A7:M7"/>
    <mergeCell ref="A2:O3"/>
    <mergeCell ref="L1:O1"/>
    <mergeCell ref="A4:O4"/>
    <mergeCell ref="O8:O11"/>
    <mergeCell ref="O28:O31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2018-12-09T13:19:19Z</cp:lastPrinted>
  <dcterms:created xsi:type="dcterms:W3CDTF">2017-01-22T21:04:49Z</dcterms:created>
  <dcterms:modified xsi:type="dcterms:W3CDTF">2018-12-09T13:25:13Z</dcterms:modified>
</cp:coreProperties>
</file>