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lv\Desktop\Nová složka\"/>
    </mc:Choice>
  </mc:AlternateContent>
  <xr:revisionPtr revIDLastSave="0" documentId="13_ncr:1_{C7BA7666-A658-41E6-8359-77F1ED4A7734}" xr6:coauthVersionLast="40" xr6:coauthVersionMax="40" xr10:uidLastSave="{00000000-0000-0000-0000-000000000000}"/>
  <bookViews>
    <workbookView xWindow="28680" yWindow="-120" windowWidth="29040" windowHeight="17640" tabRatio="593" xr2:uid="{00000000-000D-0000-FFFF-FFFF00000000}"/>
  </bookViews>
  <sheets>
    <sheet name="Ženy" sheetId="1" r:id="rId1"/>
  </sheets>
  <definedNames>
    <definedName name="_xlnm._FilterDatabase" localSheetId="0">Ženy!$A$4:$P$45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60" i="1" l="1"/>
  <c r="O59" i="1"/>
  <c r="O58" i="1"/>
  <c r="O57" i="1"/>
  <c r="O56" i="1"/>
  <c r="O55" i="1"/>
  <c r="O54" i="1"/>
  <c r="O53" i="1"/>
  <c r="L44" i="1"/>
  <c r="H44" i="1"/>
  <c r="M44" i="1" s="1"/>
  <c r="N44" i="1" s="1"/>
  <c r="L43" i="1"/>
  <c r="H43" i="1"/>
  <c r="M43" i="1" s="1"/>
  <c r="N43" i="1" s="1"/>
  <c r="L42" i="1"/>
  <c r="H42" i="1"/>
  <c r="M42" i="1" s="1"/>
  <c r="N42" i="1" s="1"/>
  <c r="L41" i="1"/>
  <c r="H41" i="1"/>
  <c r="M41" i="1" s="1"/>
  <c r="N41" i="1" s="1"/>
  <c r="N45" i="1" s="1"/>
  <c r="L39" i="1"/>
  <c r="H39" i="1"/>
  <c r="M39" i="1" s="1"/>
  <c r="N39" i="1" s="1"/>
  <c r="L38" i="1"/>
  <c r="H38" i="1"/>
  <c r="M38" i="1" s="1"/>
  <c r="N38" i="1" s="1"/>
  <c r="L37" i="1"/>
  <c r="H37" i="1"/>
  <c r="M37" i="1" s="1"/>
  <c r="N37" i="1" s="1"/>
  <c r="L36" i="1"/>
  <c r="H36" i="1"/>
  <c r="M36" i="1" s="1"/>
  <c r="N36" i="1" s="1"/>
  <c r="L34" i="1"/>
  <c r="H34" i="1"/>
  <c r="M34" i="1" s="1"/>
  <c r="N34" i="1" s="1"/>
  <c r="L33" i="1"/>
  <c r="H33" i="1"/>
  <c r="M33" i="1" s="1"/>
  <c r="N33" i="1" s="1"/>
  <c r="L32" i="1"/>
  <c r="H32" i="1"/>
  <c r="M32" i="1" s="1"/>
  <c r="N32" i="1" s="1"/>
  <c r="L31" i="1"/>
  <c r="H31" i="1"/>
  <c r="M31" i="1" s="1"/>
  <c r="N31" i="1" s="1"/>
  <c r="N29" i="1"/>
  <c r="L29" i="1"/>
  <c r="H29" i="1"/>
  <c r="L28" i="1"/>
  <c r="H28" i="1"/>
  <c r="L27" i="1"/>
  <c r="H27" i="1"/>
  <c r="L26" i="1"/>
  <c r="H26" i="1"/>
  <c r="L24" i="1"/>
  <c r="H24" i="1"/>
  <c r="L23" i="1"/>
  <c r="H23" i="1"/>
  <c r="L22" i="1"/>
  <c r="H22" i="1"/>
  <c r="L21" i="1"/>
  <c r="H21" i="1"/>
  <c r="L19" i="1"/>
  <c r="H19" i="1"/>
  <c r="L18" i="1"/>
  <c r="H18" i="1"/>
  <c r="L17" i="1"/>
  <c r="H17" i="1"/>
  <c r="L16" i="1"/>
  <c r="H16" i="1"/>
  <c r="L14" i="1"/>
  <c r="H14" i="1"/>
  <c r="L13" i="1"/>
  <c r="H13" i="1"/>
  <c r="L12" i="1"/>
  <c r="H12" i="1"/>
  <c r="L11" i="1"/>
  <c r="H11" i="1"/>
  <c r="L9" i="1"/>
  <c r="H9" i="1"/>
  <c r="L8" i="1"/>
  <c r="H8" i="1"/>
  <c r="L7" i="1"/>
  <c r="H7" i="1"/>
  <c r="L6" i="1"/>
  <c r="H6" i="1"/>
  <c r="N35" i="1" l="1"/>
  <c r="N40" i="1"/>
  <c r="M7" i="1"/>
  <c r="N7" i="1" s="1"/>
  <c r="M12" i="1"/>
  <c r="N12" i="1" s="1"/>
  <c r="M17" i="1"/>
  <c r="N17" i="1" s="1"/>
  <c r="M22" i="1"/>
  <c r="N22" i="1" s="1"/>
  <c r="M27" i="1"/>
  <c r="N27" i="1" s="1"/>
  <c r="M8" i="1"/>
  <c r="N8" i="1" s="1"/>
  <c r="M13" i="1"/>
  <c r="N13" i="1" s="1"/>
  <c r="M18" i="1"/>
  <c r="N18" i="1" s="1"/>
  <c r="M23" i="1"/>
  <c r="N23" i="1" s="1"/>
  <c r="M28" i="1"/>
  <c r="N28" i="1" s="1"/>
  <c r="M9" i="1"/>
  <c r="N9" i="1" s="1"/>
  <c r="M14" i="1"/>
  <c r="N14" i="1" s="1"/>
  <c r="M19" i="1"/>
  <c r="N19" i="1" s="1"/>
  <c r="M24" i="1"/>
  <c r="N24" i="1" s="1"/>
  <c r="M29" i="1"/>
  <c r="M6" i="1"/>
  <c r="N6" i="1" s="1"/>
  <c r="M11" i="1"/>
  <c r="N11" i="1" s="1"/>
  <c r="N15" i="1" s="1"/>
  <c r="M16" i="1"/>
  <c r="N16" i="1" s="1"/>
  <c r="M21" i="1"/>
  <c r="N21" i="1" s="1"/>
  <c r="N25" i="1" s="1"/>
  <c r="M26" i="1"/>
  <c r="N26" i="1" s="1"/>
  <c r="N30" i="1" s="1"/>
  <c r="N10" i="1" l="1"/>
  <c r="N20" i="1"/>
  <c r="O20" i="1" s="1"/>
  <c r="O10" i="1" l="1"/>
  <c r="O35" i="1"/>
  <c r="O40" i="1"/>
  <c r="O45" i="1"/>
  <c r="O15" i="1"/>
  <c r="O30" i="1"/>
  <c r="O25" i="1"/>
</calcChain>
</file>

<file path=xl/sharedStrings.xml><?xml version="1.0" encoding="utf-8"?>
<sst xmlns="http://schemas.openxmlformats.org/spreadsheetml/2006/main" count="120" uniqueCount="75">
  <si>
    <t>Termín: 23.2.2019</t>
  </si>
  <si>
    <t>Český svaz vzpírání</t>
  </si>
  <si>
    <t>Nový Hrozenkov</t>
  </si>
  <si>
    <t>Těl.hm.</t>
  </si>
  <si>
    <t>Jméno</t>
  </si>
  <si>
    <t>Ročník</t>
  </si>
  <si>
    <t>Oddíl</t>
  </si>
  <si>
    <t>Trh</t>
  </si>
  <si>
    <t>Nadhoz</t>
  </si>
  <si>
    <t>Dvojboj</t>
  </si>
  <si>
    <t>Sinclair</t>
  </si>
  <si>
    <t>narození</t>
  </si>
  <si>
    <t>I.</t>
  </si>
  <si>
    <t>II.</t>
  </si>
  <si>
    <t>III.</t>
  </si>
  <si>
    <t>Zap.</t>
  </si>
  <si>
    <t>Pořadí</t>
  </si>
  <si>
    <t>Sk.</t>
  </si>
  <si>
    <t>Svobodová Kristýna</t>
  </si>
  <si>
    <t>TAK HELLAS Brno A</t>
  </si>
  <si>
    <t>Zelentsová Elizaveta</t>
  </si>
  <si>
    <t>Rondziková Nina</t>
  </si>
  <si>
    <t>Hertlová Simona</t>
  </si>
  <si>
    <t>-</t>
  </si>
  <si>
    <t>Solničková Lenka</t>
  </si>
  <si>
    <t>TAK HELLAS Brno B</t>
  </si>
  <si>
    <t>Staňková Sylvie</t>
  </si>
  <si>
    <t>Chatrná Klára</t>
  </si>
  <si>
    <t>Jáňová Alice</t>
  </si>
  <si>
    <t>Citterbardová Kristýna</t>
  </si>
  <si>
    <t>TAK HELLAS Brno C</t>
  </si>
  <si>
    <t>Javůrková Klára</t>
  </si>
  <si>
    <t>Janíčková Kamila</t>
  </si>
  <si>
    <t>Vašíčková Klára</t>
  </si>
  <si>
    <t>Králová Tereza</t>
  </si>
  <si>
    <t>TJ S. Nový Hrozenkov</t>
  </si>
  <si>
    <t>Saranová Iva</t>
  </si>
  <si>
    <t>Orságová Petra</t>
  </si>
  <si>
    <t>Kenisová Lenka</t>
  </si>
  <si>
    <t>Bonaventurová Michaela</t>
  </si>
  <si>
    <t>SPČ Olomouc</t>
  </si>
  <si>
    <t>Vaumundová Petra</t>
  </si>
  <si>
    <t>Šípová Simona</t>
  </si>
  <si>
    <t>Pudivítrová Eliška</t>
  </si>
  <si>
    <t>TJ Bohemians Praha</t>
  </si>
  <si>
    <t>Skleničková Michaela</t>
  </si>
  <si>
    <t>Kolmanová Adéla</t>
  </si>
  <si>
    <t>Sergeychuk Eugenia</t>
  </si>
  <si>
    <t>Ježková Patricie</t>
  </si>
  <si>
    <t>SKV B. Bohumín</t>
  </si>
  <si>
    <t>Jadrníčková Pavlína</t>
  </si>
  <si>
    <t>Žaganová Aneta</t>
  </si>
  <si>
    <t>Gavlovská Monika</t>
  </si>
  <si>
    <t>Kubíková Marie</t>
  </si>
  <si>
    <t>S. M. Ostrava</t>
  </si>
  <si>
    <t>Chovancová Terezia</t>
  </si>
  <si>
    <t>Gasiorová Hana</t>
  </si>
  <si>
    <t>Malcharčiková Eliška</t>
  </si>
  <si>
    <t>Celkem</t>
  </si>
  <si>
    <t>1.</t>
  </si>
  <si>
    <t>2.</t>
  </si>
  <si>
    <t>3.</t>
  </si>
  <si>
    <t>4.</t>
  </si>
  <si>
    <t>5.</t>
  </si>
  <si>
    <t>6.</t>
  </si>
  <si>
    <t>TJ S. N. Hrozenkov</t>
  </si>
  <si>
    <t>TAK Hellas Brno A</t>
  </si>
  <si>
    <t>TAK Hellas Brno B</t>
  </si>
  <si>
    <t>TAK Hellas Brno C</t>
  </si>
  <si>
    <t>Technický rozhodčí: 1) sk., Kaláčová, 2) sk., Janíček, 3) sk., Kaláčová</t>
  </si>
  <si>
    <t xml:space="preserve">Zapisovatel: 1) sk., Janíček, 2) sk., Janíček, 3) sk., D. Kolář ml. </t>
  </si>
  <si>
    <t>HL. Body</t>
  </si>
  <si>
    <t>Pořadí:</t>
  </si>
  <si>
    <t>Rozhodčí: VR + SK - Ing. J. Kaláčová + Špidlík, Kužílek, Korytářová, Šulák, Janíček, D. Kolář ml.</t>
  </si>
  <si>
    <t>1. KOLO, 1. LIGY ŽEN - Nový Hrozenkov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</si>
</sst>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0.0000"/>
  </numFmts>
  <fonts count="7" x14ac:knownFonts="1">
    <font>
      <sz val="10"/>
      <name val="Arial"/>
      <family val="2"/>
      <charset val="238"/>
    </font>
    <font>
      <b/>
      <sz val="22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66FF00"/>
        <bgColor rgb="FF00FF00"/>
      </patternFill>
    </fill>
    <fill>
      <patternFill patternType="solid">
        <fgColor rgb="FFFF0000"/>
        <bgColor rgb="FF9C0006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164" fontId="0" fillId="0" borderId="0" xfId="0" applyNumberFormat="1" applyFont="1"/>
    <xf numFmtId="2" fontId="4" fillId="0" borderId="1" xfId="0" applyNumberFormat="1" applyFont="1" applyBorder="1" applyAlignment="1">
      <alignment horizontal="right"/>
    </xf>
    <xf numFmtId="0" fontId="4" fillId="0" borderId="9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1" fontId="4" fillId="2" borderId="9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right"/>
    </xf>
    <xf numFmtId="2" fontId="4" fillId="0" borderId="6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1" fontId="4" fillId="2" borderId="6" xfId="0" applyNumberFormat="1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4" fillId="3" borderId="0" xfId="0" applyNumberFormat="1" applyFont="1" applyFill="1" applyBorder="1" applyAlignment="1">
      <alignment horizontal="center"/>
    </xf>
    <xf numFmtId="1" fontId="4" fillId="3" borderId="6" xfId="0" applyNumberFormat="1" applyFont="1" applyFill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right"/>
    </xf>
    <xf numFmtId="1" fontId="4" fillId="0" borderId="6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2" fontId="4" fillId="4" borderId="11" xfId="0" applyNumberFormat="1" applyFont="1" applyFill="1" applyBorder="1" applyAlignment="1">
      <alignment horizontal="right"/>
    </xf>
    <xf numFmtId="0" fontId="4" fillId="4" borderId="12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1" fontId="4" fillId="4" borderId="11" xfId="0" applyNumberFormat="1" applyFont="1" applyFill="1" applyBorder="1" applyAlignment="1">
      <alignment horizontal="center"/>
    </xf>
    <xf numFmtId="1" fontId="4" fillId="4" borderId="12" xfId="0" applyNumberFormat="1" applyFont="1" applyFill="1" applyBorder="1" applyAlignment="1">
      <alignment horizontal="center"/>
    </xf>
    <xf numFmtId="1" fontId="3" fillId="4" borderId="12" xfId="0" applyNumberFormat="1" applyFont="1" applyFill="1" applyBorder="1" applyAlignment="1">
      <alignment horizontal="center"/>
    </xf>
    <xf numFmtId="1" fontId="3" fillId="4" borderId="11" xfId="0" applyNumberFormat="1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right"/>
    </xf>
    <xf numFmtId="1" fontId="2" fillId="4" borderId="0" xfId="0" applyNumberFormat="1" applyFont="1" applyFill="1"/>
    <xf numFmtId="2" fontId="4" fillId="0" borderId="14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1" fontId="4" fillId="3" borderId="14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0" fontId="2" fillId="0" borderId="0" xfId="0" applyFont="1"/>
    <xf numFmtId="164" fontId="2" fillId="0" borderId="0" xfId="0" applyNumberFormat="1" applyFont="1"/>
    <xf numFmtId="0" fontId="4" fillId="0" borderId="15" xfId="0" applyFont="1" applyBorder="1" applyAlignment="1">
      <alignment horizontal="center"/>
    </xf>
    <xf numFmtId="1" fontId="0" fillId="2" borderId="15" xfId="0" applyNumberFormat="1" applyFont="1" applyFill="1" applyBorder="1" applyAlignment="1">
      <alignment horizontal="center"/>
    </xf>
    <xf numFmtId="1" fontId="4" fillId="3" borderId="15" xfId="0" applyNumberFormat="1" applyFont="1" applyFill="1" applyBorder="1" applyAlignment="1">
      <alignment horizontal="center"/>
    </xf>
    <xf numFmtId="1" fontId="2" fillId="0" borderId="0" xfId="0" applyNumberFormat="1" applyFont="1"/>
    <xf numFmtId="2" fontId="4" fillId="4" borderId="6" xfId="0" applyNumberFormat="1" applyFont="1" applyFill="1" applyBorder="1" applyAlignment="1">
      <alignment horizontal="right"/>
    </xf>
    <xf numFmtId="0" fontId="4" fillId="4" borderId="0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1" fontId="4" fillId="4" borderId="6" xfId="0" applyNumberFormat="1" applyFont="1" applyFill="1" applyBorder="1" applyAlignment="1">
      <alignment horizontal="center"/>
    </xf>
    <xf numFmtId="1" fontId="4" fillId="4" borderId="0" xfId="0" applyNumberFormat="1" applyFont="1" applyFill="1" applyBorder="1" applyAlignment="1">
      <alignment horizontal="center"/>
    </xf>
    <xf numFmtId="1" fontId="3" fillId="4" borderId="0" xfId="0" applyNumberFormat="1" applyFont="1" applyFill="1" applyBorder="1" applyAlignment="1">
      <alignment horizontal="center"/>
    </xf>
    <xf numFmtId="1" fontId="3" fillId="4" borderId="6" xfId="0" applyNumberFormat="1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right"/>
    </xf>
    <xf numFmtId="2" fontId="4" fillId="5" borderId="16" xfId="0" applyNumberFormat="1" applyFont="1" applyFill="1" applyBorder="1" applyAlignment="1">
      <alignment horizontal="right"/>
    </xf>
    <xf numFmtId="0" fontId="4" fillId="5" borderId="17" xfId="0" applyFont="1" applyFill="1" applyBorder="1" applyAlignment="1">
      <alignment horizontal="left"/>
    </xf>
    <xf numFmtId="0" fontId="4" fillId="5" borderId="16" xfId="0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1" fontId="4" fillId="2" borderId="17" xfId="0" applyNumberFormat="1" applyFont="1" applyFill="1" applyBorder="1" applyAlignment="1">
      <alignment horizontal="center"/>
    </xf>
    <xf numFmtId="1" fontId="3" fillId="5" borderId="15" xfId="0" applyNumberFormat="1" applyFont="1" applyFill="1" applyBorder="1" applyAlignment="1">
      <alignment horizontal="center"/>
    </xf>
    <xf numFmtId="1" fontId="4" fillId="3" borderId="16" xfId="0" applyNumberFormat="1" applyFont="1" applyFill="1" applyBorder="1" applyAlignment="1">
      <alignment horizontal="center"/>
    </xf>
    <xf numFmtId="1" fontId="3" fillId="5" borderId="0" xfId="0" applyNumberFormat="1" applyFont="1" applyFill="1" applyBorder="1" applyAlignment="1">
      <alignment horizontal="center"/>
    </xf>
    <xf numFmtId="1" fontId="3" fillId="5" borderId="14" xfId="0" applyNumberFormat="1" applyFont="1" applyFill="1" applyBorder="1" applyAlignment="1">
      <alignment horizontal="center"/>
    </xf>
    <xf numFmtId="165" fontId="4" fillId="5" borderId="10" xfId="0" applyNumberFormat="1" applyFont="1" applyFill="1" applyBorder="1" applyAlignment="1">
      <alignment horizontal="right"/>
    </xf>
    <xf numFmtId="0" fontId="0" fillId="5" borderId="0" xfId="0" applyFill="1"/>
    <xf numFmtId="0" fontId="4" fillId="0" borderId="17" xfId="0" applyFont="1" applyBorder="1" applyAlignment="1">
      <alignment horizontal="left"/>
    </xf>
    <xf numFmtId="1" fontId="4" fillId="3" borderId="17" xfId="0" applyNumberFormat="1" applyFont="1" applyFill="1" applyBorder="1" applyAlignment="1">
      <alignment horizontal="center"/>
    </xf>
    <xf numFmtId="0" fontId="0" fillId="4" borderId="6" xfId="0" applyFill="1" applyBorder="1"/>
    <xf numFmtId="0" fontId="4" fillId="4" borderId="17" xfId="0" applyFont="1" applyFill="1" applyBorder="1" applyAlignment="1">
      <alignment horizontal="left"/>
    </xf>
    <xf numFmtId="0" fontId="4" fillId="4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1" fontId="4" fillId="4" borderId="16" xfId="0" applyNumberFormat="1" applyFont="1" applyFill="1" applyBorder="1" applyAlignment="1">
      <alignment horizontal="center"/>
    </xf>
    <xf numFmtId="1" fontId="4" fillId="4" borderId="17" xfId="0" applyNumberFormat="1" applyFont="1" applyFill="1" applyBorder="1" applyAlignment="1">
      <alignment horizontal="center"/>
    </xf>
    <xf numFmtId="1" fontId="3" fillId="4" borderId="17" xfId="0" applyNumberFormat="1" applyFont="1" applyFill="1" applyBorder="1" applyAlignment="1">
      <alignment horizontal="center"/>
    </xf>
    <xf numFmtId="1" fontId="4" fillId="4" borderId="15" xfId="0" applyNumberFormat="1" applyFont="1" applyFill="1" applyBorder="1" applyAlignment="1">
      <alignment horizontal="center"/>
    </xf>
    <xf numFmtId="1" fontId="4" fillId="4" borderId="14" xfId="0" applyNumberFormat="1" applyFont="1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1" fontId="4" fillId="2" borderId="18" xfId="0" applyNumberFormat="1" applyFont="1" applyFill="1" applyBorder="1" applyAlignment="1">
      <alignment horizontal="center"/>
    </xf>
    <xf numFmtId="1" fontId="4" fillId="2" borderId="19" xfId="0" applyNumberFormat="1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0" fontId="0" fillId="0" borderId="16" xfId="0" applyBorder="1"/>
    <xf numFmtId="0" fontId="0" fillId="0" borderId="17" xfId="0" applyFont="1" applyBorder="1"/>
    <xf numFmtId="0" fontId="0" fillId="0" borderId="16" xfId="0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1" fontId="4" fillId="3" borderId="20" xfId="0" applyNumberFormat="1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4" borderId="21" xfId="0" applyFill="1" applyBorder="1"/>
    <xf numFmtId="0" fontId="0" fillId="4" borderId="22" xfId="0" applyFill="1" applyBorder="1"/>
    <xf numFmtId="0" fontId="0" fillId="4" borderId="14" xfId="0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/>
    <xf numFmtId="165" fontId="4" fillId="4" borderId="25" xfId="0" applyNumberFormat="1" applyFont="1" applyFill="1" applyBorder="1" applyAlignment="1">
      <alignment horizontal="right"/>
    </xf>
    <xf numFmtId="165" fontId="3" fillId="4" borderId="25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Border="1"/>
    <xf numFmtId="0" fontId="0" fillId="0" borderId="6" xfId="0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right"/>
    </xf>
    <xf numFmtId="165" fontId="0" fillId="0" borderId="0" xfId="0" applyNumberFormat="1"/>
    <xf numFmtId="0" fontId="0" fillId="0" borderId="0" xfId="0" applyFill="1"/>
    <xf numFmtId="0" fontId="0" fillId="0" borderId="0" xfId="0" applyFill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" fontId="6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left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6" borderId="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left"/>
    </xf>
    <xf numFmtId="0" fontId="2" fillId="7" borderId="0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Normální" xfId="0" builtinId="0"/>
  </cellStyles>
  <dxfs count="1">
    <dxf>
      <font>
        <sz val="10"/>
        <color rgb="FF9C0006"/>
        <name val="Arial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66FF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0"/>
  <sheetViews>
    <sheetView tabSelected="1" zoomScaleNormal="100" workbookViewId="0">
      <selection activeCell="C2" sqref="C2:K2"/>
    </sheetView>
  </sheetViews>
  <sheetFormatPr defaultRowHeight="12.75" x14ac:dyDescent="0.2"/>
  <cols>
    <col min="1" max="1" width="7.28515625"/>
    <col min="2" max="2" width="21.85546875"/>
    <col min="3" max="3" width="7.7109375"/>
    <col min="4" max="4" width="19.28515625"/>
    <col min="5" max="7" width="7"/>
    <col min="8" max="8" width="6.42578125"/>
    <col min="9" max="11" width="7"/>
    <col min="12" max="12" width="6.42578125"/>
    <col min="13" max="13" width="8"/>
    <col min="14" max="14" width="11.7109375"/>
    <col min="15" max="15" width="10.7109375"/>
    <col min="16" max="1025" width="8.7109375"/>
  </cols>
  <sheetData>
    <row r="1" spans="1:16" ht="27.75" x14ac:dyDescent="0.2">
      <c r="A1" s="131" t="s">
        <v>74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6" ht="15.75" customHeight="1" x14ac:dyDescent="0.2">
      <c r="A2" s="132" t="s">
        <v>0</v>
      </c>
      <c r="B2" s="132"/>
      <c r="C2" s="130" t="s">
        <v>1</v>
      </c>
      <c r="D2" s="130"/>
      <c r="E2" s="130"/>
      <c r="F2" s="130"/>
      <c r="G2" s="130"/>
      <c r="H2" s="130"/>
      <c r="I2" s="130"/>
      <c r="J2" s="130"/>
      <c r="K2" s="130"/>
      <c r="L2" s="133" t="s">
        <v>2</v>
      </c>
      <c r="M2" s="133"/>
      <c r="N2" s="133"/>
    </row>
    <row r="3" spans="1:16" ht="9.75" customHeight="1" x14ac:dyDescent="0.2"/>
    <row r="4" spans="1:16" x14ac:dyDescent="0.2">
      <c r="A4" s="1" t="s">
        <v>3</v>
      </c>
      <c r="B4" s="2" t="s">
        <v>4</v>
      </c>
      <c r="C4" s="1" t="s">
        <v>5</v>
      </c>
      <c r="D4" s="3" t="s">
        <v>6</v>
      </c>
      <c r="E4" s="134" t="s">
        <v>7</v>
      </c>
      <c r="F4" s="134"/>
      <c r="G4" s="134"/>
      <c r="H4" s="134"/>
      <c r="I4" s="134" t="s">
        <v>8</v>
      </c>
      <c r="J4" s="134"/>
      <c r="K4" s="134"/>
      <c r="L4" s="134"/>
      <c r="M4" s="4" t="s">
        <v>9</v>
      </c>
      <c r="N4" s="2" t="s">
        <v>10</v>
      </c>
      <c r="P4" s="5"/>
    </row>
    <row r="5" spans="1:16" x14ac:dyDescent="0.2">
      <c r="A5" s="6"/>
      <c r="B5" s="7"/>
      <c r="C5" s="8" t="s">
        <v>11</v>
      </c>
      <c r="D5" s="7"/>
      <c r="E5" s="9" t="s">
        <v>12</v>
      </c>
      <c r="F5" s="2" t="s">
        <v>13</v>
      </c>
      <c r="G5" s="10" t="s">
        <v>14</v>
      </c>
      <c r="H5" s="2" t="s">
        <v>15</v>
      </c>
      <c r="I5" s="10" t="s">
        <v>12</v>
      </c>
      <c r="J5" s="2" t="s">
        <v>13</v>
      </c>
      <c r="K5" s="10" t="s">
        <v>14</v>
      </c>
      <c r="L5" s="2" t="s">
        <v>15</v>
      </c>
      <c r="M5" s="11"/>
      <c r="N5" s="7"/>
      <c r="O5" s="12" t="s">
        <v>16</v>
      </c>
      <c r="P5" s="5" t="s">
        <v>17</v>
      </c>
    </row>
    <row r="6" spans="1:16" x14ac:dyDescent="0.2">
      <c r="A6" s="13">
        <v>57.9</v>
      </c>
      <c r="B6" s="14" t="s">
        <v>18</v>
      </c>
      <c r="C6" s="15">
        <v>1994</v>
      </c>
      <c r="D6" s="16" t="s">
        <v>19</v>
      </c>
      <c r="E6" s="17">
        <v>55</v>
      </c>
      <c r="F6" s="18">
        <v>59</v>
      </c>
      <c r="G6" s="19">
        <v>-61</v>
      </c>
      <c r="H6" s="20">
        <f>IF(MAX(E6:G6)&lt;0,0,MAX(E6:G6))</f>
        <v>59</v>
      </c>
      <c r="I6" s="17">
        <v>67</v>
      </c>
      <c r="J6" s="18">
        <v>71</v>
      </c>
      <c r="K6" s="17">
        <v>74</v>
      </c>
      <c r="L6" s="20">
        <f>IF(MAX(I6:K6)&lt;0,0,MAX(I6:K6))</f>
        <v>74</v>
      </c>
      <c r="M6" s="21">
        <f>SUM(H6,L6)</f>
        <v>133</v>
      </c>
      <c r="N6" s="22">
        <f>IF(ISNUMBER(A6), (IF(153.655&lt; A6,M6, TRUNC(10^(0.783497476*((LOG((A6/153.655)/LOG(10))*(LOG((A6/153.655)/LOG(10)))))),4)*M6)), 0)</f>
        <v>183.91239999999999</v>
      </c>
      <c r="P6">
        <v>1</v>
      </c>
    </row>
    <row r="7" spans="1:16" x14ac:dyDescent="0.2">
      <c r="A7" s="23">
        <v>71</v>
      </c>
      <c r="B7" s="24" t="s">
        <v>20</v>
      </c>
      <c r="C7" s="25">
        <v>1995</v>
      </c>
      <c r="D7" s="16" t="s">
        <v>19</v>
      </c>
      <c r="E7" s="26">
        <v>80</v>
      </c>
      <c r="F7" s="27">
        <v>85</v>
      </c>
      <c r="G7" s="26">
        <v>90</v>
      </c>
      <c r="H7" s="28">
        <f>IF(MAX(E7:G7)&lt;0,0,MAX(E7:G7))</f>
        <v>90</v>
      </c>
      <c r="I7" s="26">
        <v>100</v>
      </c>
      <c r="J7" s="29">
        <v>-105</v>
      </c>
      <c r="K7" s="30">
        <v>-105</v>
      </c>
      <c r="L7" s="28">
        <f>IF(MAX(I7:K7)&lt;0,0,MAX(I7:K7))</f>
        <v>100</v>
      </c>
      <c r="M7" s="31">
        <f>SUM(H7,L7)</f>
        <v>190</v>
      </c>
      <c r="N7" s="32">
        <f>IF(ISNUMBER(A7), (IF(153.655&lt; A7,M7, TRUNC(10^(0.783497476*((LOG((A7/153.655)/LOG(10))*(LOG((A7/153.655)/LOG(10)))))),4)*M7)), 0)</f>
        <v>232.71200000000002</v>
      </c>
      <c r="P7">
        <v>2</v>
      </c>
    </row>
    <row r="8" spans="1:16" x14ac:dyDescent="0.2">
      <c r="A8" s="23">
        <v>66.7</v>
      </c>
      <c r="B8" s="24" t="s">
        <v>21</v>
      </c>
      <c r="C8" s="25">
        <v>1995</v>
      </c>
      <c r="D8" s="16" t="s">
        <v>19</v>
      </c>
      <c r="E8" s="26">
        <v>78</v>
      </c>
      <c r="F8" s="27">
        <v>81</v>
      </c>
      <c r="G8" s="26">
        <v>83</v>
      </c>
      <c r="H8" s="28">
        <f>IF(MAX(E8:G8)&lt;0,0,MAX(E8:G8))</f>
        <v>83</v>
      </c>
      <c r="I8" s="26">
        <v>98</v>
      </c>
      <c r="J8" s="27">
        <v>101</v>
      </c>
      <c r="K8" s="26">
        <v>103</v>
      </c>
      <c r="L8" s="28">
        <f>IF(MAX(I8:K8)&lt;0,0,MAX(I8:K8))</f>
        <v>103</v>
      </c>
      <c r="M8" s="31">
        <f>SUM(H8,L8)</f>
        <v>186</v>
      </c>
      <c r="N8" s="32">
        <f>IF(ISNUMBER(A8), (IF(153.655&lt; A8,M8, TRUNC(10^(0.783497476*((LOG((A8/153.655)/LOG(10))*(LOG((A8/153.655)/LOG(10)))))),4)*M8)), 0)</f>
        <v>235.71780000000001</v>
      </c>
      <c r="P8">
        <v>2</v>
      </c>
    </row>
    <row r="9" spans="1:16" x14ac:dyDescent="0.2">
      <c r="A9" s="23">
        <v>68.900000000000006</v>
      </c>
      <c r="B9" s="24" t="s">
        <v>22</v>
      </c>
      <c r="C9" s="25">
        <v>1993</v>
      </c>
      <c r="D9" s="16" t="s">
        <v>19</v>
      </c>
      <c r="E9" s="26">
        <v>85</v>
      </c>
      <c r="F9" s="29">
        <v>-88</v>
      </c>
      <c r="G9" s="33" t="s">
        <v>23</v>
      </c>
      <c r="H9" s="28">
        <f>IF(MAX(E9:G9)&lt;0,0,MAX(E9:G9))</f>
        <v>85</v>
      </c>
      <c r="I9" s="33" t="s">
        <v>23</v>
      </c>
      <c r="J9" s="34" t="s">
        <v>23</v>
      </c>
      <c r="K9" s="33" t="s">
        <v>23</v>
      </c>
      <c r="L9" s="28">
        <f>IF(MAX(I9:K9)&lt;0,0,MAX(I9:K9))</f>
        <v>0</v>
      </c>
      <c r="M9" s="31">
        <f>SUM(H9,L9)</f>
        <v>85</v>
      </c>
      <c r="N9" s="32">
        <f>IF(ISNUMBER(A9), (IF(153.655&lt; A9,M9, TRUNC(10^(0.783497476*((LOG((A9/153.655)/LOG(10))*(LOG((A9/153.655)/LOG(10)))))),4)*M9)), 0)</f>
        <v>105.791</v>
      </c>
      <c r="P9">
        <v>3</v>
      </c>
    </row>
    <row r="10" spans="1:16" x14ac:dyDescent="0.2">
      <c r="A10" s="35"/>
      <c r="B10" s="36"/>
      <c r="C10" s="37"/>
      <c r="D10" s="38" t="s">
        <v>19</v>
      </c>
      <c r="E10" s="39"/>
      <c r="F10" s="40"/>
      <c r="G10" s="39"/>
      <c r="H10" s="41"/>
      <c r="I10" s="39"/>
      <c r="J10" s="40"/>
      <c r="K10" s="39"/>
      <c r="L10" s="41"/>
      <c r="M10" s="42"/>
      <c r="N10" s="43">
        <f>SUM(N6:N9)-MIN(N6:N9)</f>
        <v>652.34220000000005</v>
      </c>
      <c r="O10" s="44">
        <f>RANK(N10,($N$10,$N$15,$N$20,$N$25,$N$30,$N$35,$N$40,$N$45))</f>
        <v>2</v>
      </c>
      <c r="P10">
        <v>3</v>
      </c>
    </row>
    <row r="11" spans="1:16" x14ac:dyDescent="0.2">
      <c r="A11" s="45">
        <v>57</v>
      </c>
      <c r="B11" s="46" t="s">
        <v>24</v>
      </c>
      <c r="C11" s="47">
        <v>1989</v>
      </c>
      <c r="D11" s="16" t="s">
        <v>25</v>
      </c>
      <c r="E11" s="48">
        <v>-53</v>
      </c>
      <c r="F11" s="49">
        <v>53</v>
      </c>
      <c r="G11" s="50">
        <v>56</v>
      </c>
      <c r="H11" s="51">
        <f>IF(MAX(E11:G11)&lt;0,0,MAX(E11:G11))</f>
        <v>56</v>
      </c>
      <c r="I11" s="50">
        <v>70</v>
      </c>
      <c r="J11" s="49">
        <v>73</v>
      </c>
      <c r="K11" s="48">
        <v>-74</v>
      </c>
      <c r="L11" s="51">
        <f>IF(MAX(I11:K11)&lt;0,0,MAX(I11:K11))</f>
        <v>73</v>
      </c>
      <c r="M11" s="52">
        <f>SUM(H11,L11)</f>
        <v>129</v>
      </c>
      <c r="N11" s="32">
        <f>IF(ISNUMBER(A11), (IF(153.655&lt; A11,M11, TRUNC(10^(0.783497476*((LOG((A11/153.655)/LOG(10))*(LOG((A11/153.655)/LOG(10)))))),4)*M11)), 0)</f>
        <v>180.2646</v>
      </c>
      <c r="O11" s="53"/>
      <c r="P11">
        <v>1</v>
      </c>
    </row>
    <row r="12" spans="1:16" x14ac:dyDescent="0.2">
      <c r="A12" s="23">
        <v>74.599999999999994</v>
      </c>
      <c r="B12" s="24" t="s">
        <v>26</v>
      </c>
      <c r="C12" s="25">
        <v>1986</v>
      </c>
      <c r="D12" s="16" t="s">
        <v>25</v>
      </c>
      <c r="E12" s="26">
        <v>60</v>
      </c>
      <c r="F12" s="27">
        <v>64</v>
      </c>
      <c r="G12" s="26">
        <v>67</v>
      </c>
      <c r="H12" s="28">
        <f>IF(MAX(E12:G12)&lt;0,0,MAX(E12:G12))</f>
        <v>67</v>
      </c>
      <c r="I12" s="26">
        <v>75</v>
      </c>
      <c r="J12" s="27">
        <v>78</v>
      </c>
      <c r="K12" s="26">
        <v>80</v>
      </c>
      <c r="L12" s="28">
        <f>IF(MAX(I12:K12)&lt;0,0,MAX(I12:K12))</f>
        <v>80</v>
      </c>
      <c r="M12" s="31">
        <f>SUM(H12,L12)</f>
        <v>147</v>
      </c>
      <c r="N12" s="32">
        <f>IF(ISNUMBER(A12), (IF(153.655&lt; A12,M12, TRUNC(10^(0.783497476*((LOG((A12/153.655)/LOG(10))*(LOG((A12/153.655)/LOG(10)))))),4)*M12)), 0)</f>
        <v>175.57679999999999</v>
      </c>
      <c r="O12" s="53"/>
      <c r="P12">
        <v>2</v>
      </c>
    </row>
    <row r="13" spans="1:16" x14ac:dyDescent="0.2">
      <c r="A13" s="23">
        <v>63.6</v>
      </c>
      <c r="B13" s="24" t="s">
        <v>27</v>
      </c>
      <c r="C13" s="25">
        <v>1988</v>
      </c>
      <c r="D13" s="16" t="s">
        <v>25</v>
      </c>
      <c r="E13" s="26">
        <v>56</v>
      </c>
      <c r="F13" s="29">
        <v>-59</v>
      </c>
      <c r="G13" s="30">
        <v>-59</v>
      </c>
      <c r="H13" s="28">
        <f>IF(MAX(E13:G13)&lt;0,0,MAX(E13:G13))</f>
        <v>56</v>
      </c>
      <c r="I13" s="26">
        <v>68</v>
      </c>
      <c r="J13" s="27">
        <v>71</v>
      </c>
      <c r="K13" s="30">
        <v>-73</v>
      </c>
      <c r="L13" s="28">
        <f>IF(MAX(I13:K13)&lt;0,0,MAX(I13:K13))</f>
        <v>71</v>
      </c>
      <c r="M13" s="31">
        <f>SUM(H13,L13)</f>
        <v>127</v>
      </c>
      <c r="N13" s="32">
        <f>IF(ISNUMBER(A13), (IF(153.655&lt; A13,M13, TRUNC(10^(0.783497476*((LOG((A13/153.655)/LOG(10))*(LOG((A13/153.655)/LOG(10)))))),4)*M13)), 0)</f>
        <v>165.49369999999999</v>
      </c>
      <c r="O13" s="54"/>
      <c r="P13">
        <v>3</v>
      </c>
    </row>
    <row r="14" spans="1:16" x14ac:dyDescent="0.2">
      <c r="A14" s="23">
        <v>56.8</v>
      </c>
      <c r="B14" s="24" t="s">
        <v>28</v>
      </c>
      <c r="C14" s="25">
        <v>1994</v>
      </c>
      <c r="D14" s="16" t="s">
        <v>25</v>
      </c>
      <c r="E14" s="26">
        <v>56</v>
      </c>
      <c r="F14" s="29">
        <v>-58</v>
      </c>
      <c r="G14" s="26">
        <v>58</v>
      </c>
      <c r="H14" s="28">
        <f>IF(MAX(E14:G14)&lt;0,0,MAX(E14:G14))</f>
        <v>58</v>
      </c>
      <c r="I14" s="26">
        <v>68</v>
      </c>
      <c r="J14" s="27">
        <v>71</v>
      </c>
      <c r="K14" s="30">
        <v>-73</v>
      </c>
      <c r="L14" s="28">
        <f>IF(MAX(I14:K14)&lt;0,0,MAX(I14:K14))</f>
        <v>71</v>
      </c>
      <c r="M14" s="31">
        <f>SUM(H14,L14)</f>
        <v>129</v>
      </c>
      <c r="N14" s="32">
        <f>IF(ISNUMBER(A14), (IF(153.655&lt; A14,M14, TRUNC(10^(0.783497476*((LOG((A14/153.655)/LOG(10))*(LOG((A14/153.655)/LOG(10)))))),4)*M14)), 0)</f>
        <v>180.69030000000001</v>
      </c>
      <c r="O14" s="54"/>
      <c r="P14">
        <v>3</v>
      </c>
    </row>
    <row r="15" spans="1:16" x14ac:dyDescent="0.2">
      <c r="A15" s="35"/>
      <c r="B15" s="36"/>
      <c r="C15" s="37"/>
      <c r="D15" s="38" t="s">
        <v>25</v>
      </c>
      <c r="E15" s="39"/>
      <c r="F15" s="40"/>
      <c r="G15" s="39"/>
      <c r="H15" s="41"/>
      <c r="I15" s="39"/>
      <c r="J15" s="40"/>
      <c r="K15" s="39"/>
      <c r="L15" s="41"/>
      <c r="M15" s="42"/>
      <c r="N15" s="43">
        <f>SUM(N11:N14)-MIN(N11:N14)</f>
        <v>536.5317</v>
      </c>
      <c r="O15" s="44">
        <f>RANK(N15,($N$10,$N$15,$N$20,$N$25,$N$30,$N$35,$N$40,$N$45))</f>
        <v>7</v>
      </c>
    </row>
    <row r="16" spans="1:16" x14ac:dyDescent="0.2">
      <c r="A16" s="45">
        <v>62.1</v>
      </c>
      <c r="B16" s="46" t="s">
        <v>29</v>
      </c>
      <c r="C16" s="47">
        <v>1992</v>
      </c>
      <c r="D16" s="55" t="s">
        <v>30</v>
      </c>
      <c r="E16" s="48">
        <v>-48</v>
      </c>
      <c r="F16" s="56">
        <v>48</v>
      </c>
      <c r="G16" s="50">
        <v>50</v>
      </c>
      <c r="H16" s="51">
        <f>IF(MAX(E16:G16)&lt;0,0,MAX(E16:G16))</f>
        <v>50</v>
      </c>
      <c r="I16" s="50">
        <v>58</v>
      </c>
      <c r="J16" s="49">
        <v>59</v>
      </c>
      <c r="K16" s="50">
        <v>62</v>
      </c>
      <c r="L16" s="51">
        <f>IF(MAX(I16:K16)&lt;0,0,MAX(I16:K16))</f>
        <v>62</v>
      </c>
      <c r="M16" s="52">
        <f>SUM(H16,L16)</f>
        <v>112</v>
      </c>
      <c r="N16" s="32">
        <f>IF(ISNUMBER(A16), (IF(153.655&lt; A16,M16, TRUNC(10^(0.783497476*((LOG((A16/153.655)/LOG(10))*(LOG((A16/153.655)/LOG(10)))))),4)*M16)), 0)</f>
        <v>148.0752</v>
      </c>
      <c r="O16" s="53"/>
      <c r="P16">
        <v>1</v>
      </c>
    </row>
    <row r="17" spans="1:16" x14ac:dyDescent="0.2">
      <c r="A17" s="23">
        <v>61.2</v>
      </c>
      <c r="B17" s="24" t="s">
        <v>31</v>
      </c>
      <c r="C17" s="25">
        <v>1993</v>
      </c>
      <c r="D17" s="55" t="s">
        <v>30</v>
      </c>
      <c r="E17" s="26">
        <v>42</v>
      </c>
      <c r="F17" s="27">
        <v>45</v>
      </c>
      <c r="G17" s="26">
        <v>47</v>
      </c>
      <c r="H17" s="28">
        <f>IF(MAX(E17:G17)&lt;0,0,MAX(E17:G17))</f>
        <v>47</v>
      </c>
      <c r="I17" s="26">
        <v>58</v>
      </c>
      <c r="J17" s="27">
        <v>61</v>
      </c>
      <c r="K17" s="30">
        <v>-63</v>
      </c>
      <c r="L17" s="28">
        <f>IF(MAX(I17:K17)&lt;0,0,MAX(I17:K17))</f>
        <v>61</v>
      </c>
      <c r="M17" s="31">
        <f>SUM(H17,L17)</f>
        <v>108</v>
      </c>
      <c r="N17" s="32">
        <f>IF(ISNUMBER(A17), (IF(153.655&lt; A17,M17, TRUNC(10^(0.783497476*((LOG((A17/153.655)/LOG(10))*(LOG((A17/153.655)/LOG(10)))))),4)*M17)), 0)</f>
        <v>144.09360000000001</v>
      </c>
      <c r="O17" s="53"/>
      <c r="P17">
        <v>1</v>
      </c>
    </row>
    <row r="18" spans="1:16" x14ac:dyDescent="0.2">
      <c r="A18" s="23">
        <v>62.7</v>
      </c>
      <c r="B18" s="24" t="s">
        <v>32</v>
      </c>
      <c r="C18" s="25">
        <v>1991</v>
      </c>
      <c r="D18" s="55" t="s">
        <v>30</v>
      </c>
      <c r="E18" s="26">
        <v>45</v>
      </c>
      <c r="F18" s="27">
        <v>48</v>
      </c>
      <c r="G18" s="30">
        <v>-50</v>
      </c>
      <c r="H18" s="28">
        <f>IF(MAX(E18:G18)&lt;0,0,MAX(E18:G18))</f>
        <v>48</v>
      </c>
      <c r="I18" s="30">
        <v>-55</v>
      </c>
      <c r="J18" s="27">
        <v>55</v>
      </c>
      <c r="K18" s="26">
        <v>-58</v>
      </c>
      <c r="L18" s="28">
        <f>IF(MAX(I18:K18)&lt;0,0,MAX(I18:K18))</f>
        <v>55</v>
      </c>
      <c r="M18" s="31">
        <f>SUM(H18,L18)</f>
        <v>103</v>
      </c>
      <c r="N18" s="32">
        <f>IF(ISNUMBER(A18), (IF(153.655&lt; A18,M18, TRUNC(10^(0.783497476*((LOG((A18/153.655)/LOG(10))*(LOG((A18/153.655)/LOG(10)))))),4)*M18)), 0)</f>
        <v>135.38319999999999</v>
      </c>
      <c r="O18" s="54"/>
      <c r="P18">
        <v>2</v>
      </c>
    </row>
    <row r="19" spans="1:16" x14ac:dyDescent="0.2">
      <c r="A19" s="23">
        <v>59.2</v>
      </c>
      <c r="B19" s="24" t="s">
        <v>33</v>
      </c>
      <c r="C19" s="25">
        <v>1996</v>
      </c>
      <c r="D19" s="55" t="s">
        <v>30</v>
      </c>
      <c r="E19" s="26">
        <v>44</v>
      </c>
      <c r="F19" s="29">
        <v>-46</v>
      </c>
      <c r="G19" s="26">
        <v>46</v>
      </c>
      <c r="H19" s="28">
        <f>IF(MAX(E19:G19)&lt;0,0,MAX(E19:G19))</f>
        <v>46</v>
      </c>
      <c r="I19" s="26">
        <v>58</v>
      </c>
      <c r="J19" s="29">
        <v>-61</v>
      </c>
      <c r="K19" s="30">
        <v>-62</v>
      </c>
      <c r="L19" s="28">
        <f>IF(MAX(I19:K19)&lt;0,0,MAX(I19:K19))</f>
        <v>58</v>
      </c>
      <c r="M19" s="31">
        <f>SUM(H19,L19)</f>
        <v>104</v>
      </c>
      <c r="N19" s="32">
        <f>IF(ISNUMBER(A19), (IF(153.655&lt; A19,M19, TRUNC(10^(0.783497476*((LOG((A19/153.655)/LOG(10))*(LOG((A19/153.655)/LOG(10)))))),4)*M19)), 0)</f>
        <v>141.7312</v>
      </c>
      <c r="O19" s="54"/>
      <c r="P19">
        <v>3</v>
      </c>
    </row>
    <row r="20" spans="1:16" x14ac:dyDescent="0.2">
      <c r="A20" s="35"/>
      <c r="B20" s="36"/>
      <c r="C20" s="37"/>
      <c r="D20" s="38" t="s">
        <v>30</v>
      </c>
      <c r="E20" s="39"/>
      <c r="F20" s="40"/>
      <c r="G20" s="39"/>
      <c r="H20" s="41"/>
      <c r="I20" s="39"/>
      <c r="J20" s="40"/>
      <c r="K20" s="39"/>
      <c r="L20" s="41"/>
      <c r="M20" s="42"/>
      <c r="N20" s="43">
        <f>SUM(N16:N19)-MIN(N16:N19)</f>
        <v>433.90000000000009</v>
      </c>
      <c r="O20" s="44">
        <f>RANK(N20,($N$10,$N$15,$N$20,$N$25,$N$30,$N$35,$N$40,$N$45))</f>
        <v>8</v>
      </c>
    </row>
    <row r="21" spans="1:16" x14ac:dyDescent="0.2">
      <c r="A21" s="45">
        <v>93.7</v>
      </c>
      <c r="B21" s="46" t="s">
        <v>34</v>
      </c>
      <c r="C21" s="47">
        <v>1989</v>
      </c>
      <c r="D21" s="55" t="s">
        <v>35</v>
      </c>
      <c r="E21" s="50">
        <v>75</v>
      </c>
      <c r="F21" s="49">
        <v>78</v>
      </c>
      <c r="G21" s="50">
        <v>81</v>
      </c>
      <c r="H21" s="51">
        <f>IF(MAX(E21:G21)&lt;0,0,MAX(E21:G21))</f>
        <v>81</v>
      </c>
      <c r="I21" s="50">
        <v>87</v>
      </c>
      <c r="J21" s="49">
        <v>91</v>
      </c>
      <c r="K21" s="48">
        <v>-96</v>
      </c>
      <c r="L21" s="51">
        <f>IF(MAX(I21:K21)&lt;0,0,MAX(I21:K21))</f>
        <v>91</v>
      </c>
      <c r="M21" s="52">
        <f>SUM(H21,L21)</f>
        <v>172</v>
      </c>
      <c r="N21" s="32">
        <f>IF(ISNUMBER(A21), (IF(153.655&lt; A21,M21, TRUNC(10^(0.783497476*((LOG((A21/153.655)/LOG(10))*(LOG((A21/153.655)/LOG(10)))))),4)*M21)), 0)</f>
        <v>186.92959999999999</v>
      </c>
      <c r="O21" s="53"/>
      <c r="P21">
        <v>1</v>
      </c>
    </row>
    <row r="22" spans="1:16" ht="12.75" customHeight="1" x14ac:dyDescent="0.2">
      <c r="A22" s="23">
        <v>68.599999999999994</v>
      </c>
      <c r="B22" s="24" t="s">
        <v>36</v>
      </c>
      <c r="C22" s="25">
        <v>1991</v>
      </c>
      <c r="D22" s="55" t="s">
        <v>35</v>
      </c>
      <c r="E22" s="26">
        <v>57</v>
      </c>
      <c r="F22" s="27">
        <v>60</v>
      </c>
      <c r="G22" s="26">
        <v>62</v>
      </c>
      <c r="H22" s="28">
        <f>IF(MAX(E22:G22)&lt;0,0,MAX(E22:G22))</f>
        <v>62</v>
      </c>
      <c r="I22" s="26">
        <v>74</v>
      </c>
      <c r="J22" s="29">
        <v>-78</v>
      </c>
      <c r="K22" s="30">
        <v>-78</v>
      </c>
      <c r="L22" s="28">
        <f>IF(MAX(I22:K22)&lt;0,0,MAX(I22:K22))</f>
        <v>74</v>
      </c>
      <c r="M22" s="31">
        <f>SUM(H22,L22)</f>
        <v>136</v>
      </c>
      <c r="N22" s="32">
        <f>IF(ISNUMBER(A22), (IF(153.655&lt; A22,M22, TRUNC(10^(0.783497476*((LOG((A22/153.655)/LOG(10))*(LOG((A22/153.655)/LOG(10)))))),4)*M22)), 0)</f>
        <v>169.67359999999999</v>
      </c>
      <c r="O22" s="53"/>
      <c r="P22">
        <v>1</v>
      </c>
    </row>
    <row r="23" spans="1:16" ht="12" customHeight="1" x14ac:dyDescent="0.2">
      <c r="A23" s="23">
        <v>71.2</v>
      </c>
      <c r="B23" s="24" t="s">
        <v>37</v>
      </c>
      <c r="C23" s="25">
        <v>1991</v>
      </c>
      <c r="D23" s="55" t="s">
        <v>35</v>
      </c>
      <c r="E23" s="26">
        <v>68</v>
      </c>
      <c r="F23" s="27">
        <v>71</v>
      </c>
      <c r="G23" s="30">
        <v>-74</v>
      </c>
      <c r="H23" s="28">
        <f>IF(MAX(E23:G23)&lt;0,0,MAX(E23:G23))</f>
        <v>71</v>
      </c>
      <c r="I23" s="26">
        <v>81</v>
      </c>
      <c r="J23" s="27">
        <v>84</v>
      </c>
      <c r="K23" s="30">
        <v>-86</v>
      </c>
      <c r="L23" s="28">
        <f>IF(MAX(I23:K23)&lt;0,0,MAX(I23:K23))</f>
        <v>84</v>
      </c>
      <c r="M23" s="31">
        <f>SUM(H23,L23)</f>
        <v>155</v>
      </c>
      <c r="N23" s="32">
        <f>IF(ISNUMBER(A23), (IF(153.655&lt; A23,M23, TRUNC(10^(0.783497476*((LOG((A23/153.655)/LOG(10))*(LOG((A23/153.655)/LOG(10)))))),4)*M23)), 0)</f>
        <v>189.56500000000003</v>
      </c>
      <c r="O23" s="54"/>
      <c r="P23">
        <v>2</v>
      </c>
    </row>
    <row r="24" spans="1:16" ht="12.75" customHeight="1" x14ac:dyDescent="0.2">
      <c r="A24" s="23">
        <v>66.900000000000006</v>
      </c>
      <c r="B24" s="24" t="s">
        <v>38</v>
      </c>
      <c r="C24" s="25">
        <v>1983</v>
      </c>
      <c r="D24" s="55" t="s">
        <v>35</v>
      </c>
      <c r="E24" s="26">
        <v>75</v>
      </c>
      <c r="F24" s="29">
        <v>-78</v>
      </c>
      <c r="G24" s="30">
        <v>-78</v>
      </c>
      <c r="H24" s="28">
        <f>IF(MAX(E24:G24)&lt;0,0,MAX(E24:G24))</f>
        <v>75</v>
      </c>
      <c r="I24" s="26">
        <v>95</v>
      </c>
      <c r="J24" s="27">
        <v>100</v>
      </c>
      <c r="K24" s="30">
        <v>-103</v>
      </c>
      <c r="L24" s="28">
        <f>IF(MAX(I24:K24)&lt;0,0,MAX(I24:K24))</f>
        <v>100</v>
      </c>
      <c r="M24" s="31">
        <f>SUM(H24,L24)</f>
        <v>175</v>
      </c>
      <c r="N24" s="32">
        <f>IF(ISNUMBER(A24), (IF(153.655&lt; A24,M24, TRUNC(10^(0.783497476*((LOG((A24/153.655)/LOG(10))*(LOG((A24/153.655)/LOG(10)))))),4)*M24)), 0)</f>
        <v>221.41000000000003</v>
      </c>
      <c r="O24" s="54"/>
      <c r="P24">
        <v>3</v>
      </c>
    </row>
    <row r="25" spans="1:16" ht="12.75" customHeight="1" x14ac:dyDescent="0.2">
      <c r="A25" s="35"/>
      <c r="B25" s="36"/>
      <c r="C25" s="37"/>
      <c r="D25" s="38" t="s">
        <v>35</v>
      </c>
      <c r="E25" s="39"/>
      <c r="F25" s="40"/>
      <c r="G25" s="39"/>
      <c r="H25" s="41"/>
      <c r="I25" s="39"/>
      <c r="J25" s="40"/>
      <c r="K25" s="39"/>
      <c r="L25" s="41"/>
      <c r="M25" s="42"/>
      <c r="N25" s="43">
        <f>SUM(N21:N24)-MIN(N21:N24)</f>
        <v>597.90460000000019</v>
      </c>
      <c r="O25" s="44">
        <f>RANK(N25,($N$10,$N$15,$N$20,$N$25,$N$30,$N$35,$N$40,$N$45))</f>
        <v>3</v>
      </c>
      <c r="P25">
        <v>3</v>
      </c>
    </row>
    <row r="26" spans="1:16" x14ac:dyDescent="0.2">
      <c r="A26" s="45">
        <v>65.400000000000006</v>
      </c>
      <c r="B26" s="46" t="s">
        <v>39</v>
      </c>
      <c r="C26" s="47">
        <v>1990</v>
      </c>
      <c r="D26" s="55" t="s">
        <v>40</v>
      </c>
      <c r="E26" s="48">
        <v>-65</v>
      </c>
      <c r="F26" s="57">
        <v>-67</v>
      </c>
      <c r="G26" s="50">
        <v>67</v>
      </c>
      <c r="H26" s="51">
        <f>IF(MAX(E26:G26)&lt;0,0,MAX(E26:G26))</f>
        <v>67</v>
      </c>
      <c r="I26" s="50">
        <v>88</v>
      </c>
      <c r="J26" s="49">
        <v>92</v>
      </c>
      <c r="K26" s="48">
        <v>-93</v>
      </c>
      <c r="L26" s="51">
        <f>IF(MAX(I26:K26)&lt;0,0,MAX(I26:K26))</f>
        <v>92</v>
      </c>
      <c r="M26" s="52">
        <f>SUM(H26,L26)</f>
        <v>159</v>
      </c>
      <c r="N26" s="32">
        <f>IF(ISNUMBER(A26), (IF(153.655&lt; A26,M26, TRUNC(10^(0.783497476*((LOG((A26/153.655)/LOG(10))*(LOG((A26/153.655)/LOG(10)))))),4)*M26)), 0)</f>
        <v>203.80620000000002</v>
      </c>
      <c r="O26" s="58"/>
      <c r="P26">
        <v>1</v>
      </c>
    </row>
    <row r="27" spans="1:16" x14ac:dyDescent="0.2">
      <c r="A27" s="23">
        <v>64.3</v>
      </c>
      <c r="B27" s="24" t="s">
        <v>41</v>
      </c>
      <c r="C27" s="25">
        <v>1989</v>
      </c>
      <c r="D27" s="55" t="s">
        <v>40</v>
      </c>
      <c r="E27" s="26">
        <v>66</v>
      </c>
      <c r="F27" s="27">
        <v>70</v>
      </c>
      <c r="G27" s="26">
        <v>73</v>
      </c>
      <c r="H27" s="28">
        <f>IF(MAX(E27:G27)&lt;0,0,MAX(E27:G27))</f>
        <v>73</v>
      </c>
      <c r="I27" s="26">
        <v>81</v>
      </c>
      <c r="J27" s="27">
        <v>84</v>
      </c>
      <c r="K27" s="26">
        <v>86</v>
      </c>
      <c r="L27" s="28">
        <f>IF(MAX(I27:K27)&lt;0,0,MAX(I27:K27))</f>
        <v>86</v>
      </c>
      <c r="M27" s="31">
        <f>SUM(H27,L27)</f>
        <v>159</v>
      </c>
      <c r="N27" s="32">
        <f>IF(ISNUMBER(A27), (IF(153.655&lt; A27,M27, TRUNC(10^(0.783497476*((LOG((A27/153.655)/LOG(10))*(LOG((A27/153.655)/LOG(10)))))),4)*M27)), 0)</f>
        <v>205.84139999999999</v>
      </c>
      <c r="O27" s="58"/>
      <c r="P27">
        <v>2</v>
      </c>
    </row>
    <row r="28" spans="1:16" x14ac:dyDescent="0.2">
      <c r="A28" s="23">
        <v>66.099999999999994</v>
      </c>
      <c r="B28" s="24" t="s">
        <v>42</v>
      </c>
      <c r="C28" s="25">
        <v>1996</v>
      </c>
      <c r="D28" s="55" t="s">
        <v>40</v>
      </c>
      <c r="E28" s="26">
        <v>56</v>
      </c>
      <c r="F28" s="27">
        <v>58</v>
      </c>
      <c r="G28" s="26">
        <v>61</v>
      </c>
      <c r="H28" s="28">
        <f>IF(MAX(E28:G28)&lt;0,0,MAX(E28:G28))</f>
        <v>61</v>
      </c>
      <c r="I28" s="26">
        <v>73</v>
      </c>
      <c r="J28" s="27">
        <v>77</v>
      </c>
      <c r="K28" s="30">
        <v>-81</v>
      </c>
      <c r="L28" s="28">
        <f>IF(MAX(I28:K28)&lt;0,0,MAX(I28:K28))</f>
        <v>77</v>
      </c>
      <c r="M28" s="31">
        <f>SUM(H28,L28)</f>
        <v>138</v>
      </c>
      <c r="N28" s="32">
        <f>IF(ISNUMBER(A28), (IF(153.655&lt; A28,M28, TRUNC(10^(0.783497476*((LOG((A28/153.655)/LOG(10))*(LOG((A28/153.655)/LOG(10)))))),4)*M28)), 0)</f>
        <v>175.79820000000001</v>
      </c>
      <c r="O28" s="58"/>
      <c r="P28">
        <v>3</v>
      </c>
    </row>
    <row r="29" spans="1:16" x14ac:dyDescent="0.2">
      <c r="A29" s="23"/>
      <c r="B29" s="24"/>
      <c r="C29" s="25"/>
      <c r="D29" s="55" t="s">
        <v>40</v>
      </c>
      <c r="E29" s="33"/>
      <c r="F29" s="34"/>
      <c r="G29" s="33"/>
      <c r="H29" s="28">
        <f>IF(MAX(E29:G29)&lt;0,0,MAX(E29:G29))</f>
        <v>0</v>
      </c>
      <c r="I29" s="33"/>
      <c r="J29" s="34"/>
      <c r="K29" s="33"/>
      <c r="L29" s="28">
        <f>IF(MAX(I29:K29)&lt;0,0,MAX(I29:K29))</f>
        <v>0</v>
      </c>
      <c r="M29" s="31">
        <f>SUM(H29,L29)</f>
        <v>0</v>
      </c>
      <c r="N29" s="32">
        <f>IF(ISNUMBER(A29), (IF(153.655&lt; A29,M29, TRUNC(10^(0.783497476*((LOG((A29/153.655)/LOG(10))*(LOG((A29/153.655)/LOG(10)))))),4)*M29)), 0)</f>
        <v>0</v>
      </c>
      <c r="O29" s="58"/>
    </row>
    <row r="30" spans="1:16" x14ac:dyDescent="0.2">
      <c r="A30" s="35"/>
      <c r="B30" s="36"/>
      <c r="C30" s="37"/>
      <c r="D30" s="38" t="s">
        <v>40</v>
      </c>
      <c r="E30" s="39"/>
      <c r="F30" s="40"/>
      <c r="G30" s="39"/>
      <c r="H30" s="41"/>
      <c r="I30" s="39"/>
      <c r="J30" s="40"/>
      <c r="K30" s="39"/>
      <c r="L30" s="41"/>
      <c r="M30" s="42"/>
      <c r="N30" s="43">
        <f>SUM(N26:N29)-MIN(N26:N29)</f>
        <v>585.44579999999996</v>
      </c>
      <c r="O30" s="44">
        <f>RANK(N30,($N$10,$N$15,$N$20,$N$25,$N$30,$N$35,$N$40,$N$45))</f>
        <v>5</v>
      </c>
    </row>
    <row r="31" spans="1:16" x14ac:dyDescent="0.2">
      <c r="A31" s="45">
        <v>63.9</v>
      </c>
      <c r="B31" s="46" t="s">
        <v>43</v>
      </c>
      <c r="C31" s="47">
        <v>1994</v>
      </c>
      <c r="D31" s="55" t="s">
        <v>44</v>
      </c>
      <c r="E31" s="50">
        <v>76</v>
      </c>
      <c r="F31" s="49">
        <v>78</v>
      </c>
      <c r="G31" s="48">
        <v>-80</v>
      </c>
      <c r="H31" s="51">
        <f>IF(MAX(E31:G31)&lt;0,0,MAX(E31:G31))</f>
        <v>78</v>
      </c>
      <c r="I31" s="50">
        <v>94</v>
      </c>
      <c r="J31" s="49">
        <v>97</v>
      </c>
      <c r="K31" s="50">
        <v>100</v>
      </c>
      <c r="L31" s="51">
        <f>IF(MAX(I31:K31)&lt;0,0,MAX(I31:K31))</f>
        <v>100</v>
      </c>
      <c r="M31" s="52">
        <f>SUM(H31,L31)</f>
        <v>178</v>
      </c>
      <c r="N31" s="32">
        <f>IF(ISNUMBER(A31), (IF(153.655&lt; A31,M31, TRUNC(10^(0.783497476*((LOG((A31/153.655)/LOG(10))*(LOG((A31/153.655)/LOG(10)))))),4)*M31)), 0)</f>
        <v>231.29320000000001</v>
      </c>
      <c r="O31" s="58"/>
      <c r="P31">
        <v>1</v>
      </c>
    </row>
    <row r="32" spans="1:16" x14ac:dyDescent="0.2">
      <c r="A32" s="23">
        <v>74.900000000000006</v>
      </c>
      <c r="B32" s="24" t="s">
        <v>45</v>
      </c>
      <c r="C32" s="25">
        <v>1992</v>
      </c>
      <c r="D32" s="55" t="s">
        <v>44</v>
      </c>
      <c r="E32" s="30">
        <v>-78</v>
      </c>
      <c r="F32" s="27">
        <v>78</v>
      </c>
      <c r="G32" s="26">
        <v>81</v>
      </c>
      <c r="H32" s="28">
        <f>IF(MAX(E32:G32)&lt;0,0,MAX(E32:G32))</f>
        <v>81</v>
      </c>
      <c r="I32" s="26">
        <v>100</v>
      </c>
      <c r="J32" s="29">
        <v>-104</v>
      </c>
      <c r="K32" s="26">
        <v>105</v>
      </c>
      <c r="L32" s="28">
        <f>IF(MAX(I32:K32)&lt;0,0,MAX(I32:K32))</f>
        <v>105</v>
      </c>
      <c r="M32" s="31">
        <f>SUM(H32,L32)</f>
        <v>186</v>
      </c>
      <c r="N32" s="32">
        <f>IF(ISNUMBER(A32), (IF(153.655&lt; A32,M32, TRUNC(10^(0.783497476*((LOG((A32/153.655)/LOG(10))*(LOG((A32/153.655)/LOG(10)))))),4)*M32)), 0)</f>
        <v>221.71199999999999</v>
      </c>
      <c r="O32" s="58"/>
      <c r="P32">
        <v>2</v>
      </c>
    </row>
    <row r="33" spans="1:20" x14ac:dyDescent="0.2">
      <c r="A33" s="23">
        <v>63.4</v>
      </c>
      <c r="B33" s="24" t="s">
        <v>46</v>
      </c>
      <c r="C33" s="25">
        <v>1992</v>
      </c>
      <c r="D33" s="55" t="s">
        <v>44</v>
      </c>
      <c r="E33" s="30">
        <v>-63</v>
      </c>
      <c r="F33" s="27">
        <v>63</v>
      </c>
      <c r="G33" s="26">
        <v>66</v>
      </c>
      <c r="H33" s="28">
        <f>IF(MAX(E33:G33)&lt;0,0,MAX(E33:G33))</f>
        <v>66</v>
      </c>
      <c r="I33" s="26">
        <v>75</v>
      </c>
      <c r="J33" s="27">
        <v>80</v>
      </c>
      <c r="K33" s="30">
        <v>-83</v>
      </c>
      <c r="L33" s="28">
        <f>IF(MAX(I33:K33)&lt;0,0,MAX(I33:K33))</f>
        <v>80</v>
      </c>
      <c r="M33" s="31">
        <f>SUM(H33,L33)</f>
        <v>146</v>
      </c>
      <c r="N33" s="32">
        <f>IF(ISNUMBER(A33), (IF(153.655&lt; A33,M33, TRUNC(10^(0.783497476*((LOG((A33/153.655)/LOG(10))*(LOG((A33/153.655)/LOG(10)))))),4)*M33)), 0)</f>
        <v>190.60300000000001</v>
      </c>
      <c r="O33" s="58"/>
      <c r="P33">
        <v>2</v>
      </c>
    </row>
    <row r="34" spans="1:20" x14ac:dyDescent="0.2">
      <c r="A34" s="23">
        <v>62.2</v>
      </c>
      <c r="B34" s="24" t="s">
        <v>47</v>
      </c>
      <c r="C34" s="25">
        <v>1993</v>
      </c>
      <c r="D34" s="55" t="s">
        <v>44</v>
      </c>
      <c r="E34" s="26">
        <v>70</v>
      </c>
      <c r="F34" s="27">
        <v>73</v>
      </c>
      <c r="G34" s="26">
        <v>76</v>
      </c>
      <c r="H34" s="28">
        <f>IF(MAX(E34:G34)&lt;0,0,MAX(E34:G34))</f>
        <v>76</v>
      </c>
      <c r="I34" s="26">
        <v>80</v>
      </c>
      <c r="J34" s="27">
        <v>85</v>
      </c>
      <c r="K34" s="26">
        <v>90</v>
      </c>
      <c r="L34" s="28">
        <f>IF(MAX(I34:K34)&lt;0,0,MAX(I34:K34))</f>
        <v>90</v>
      </c>
      <c r="M34" s="31">
        <f>SUM(H34,L34)</f>
        <v>166</v>
      </c>
      <c r="N34" s="32">
        <f>IF(ISNUMBER(A34), (IF(153.655&lt; A34,M34, TRUNC(10^(0.783497476*((LOG((A34/153.655)/LOG(10))*(LOG((A34/153.655)/LOG(10)))))),4)*M34)), 0)</f>
        <v>219.25280000000001</v>
      </c>
      <c r="O34" s="58"/>
      <c r="P34">
        <v>3</v>
      </c>
    </row>
    <row r="35" spans="1:20" x14ac:dyDescent="0.2">
      <c r="A35" s="59"/>
      <c r="B35" s="60"/>
      <c r="C35" s="61"/>
      <c r="D35" s="62" t="s">
        <v>44</v>
      </c>
      <c r="E35" s="63"/>
      <c r="F35" s="64"/>
      <c r="G35" s="63"/>
      <c r="H35" s="65"/>
      <c r="I35" s="63"/>
      <c r="J35" s="64"/>
      <c r="K35" s="63"/>
      <c r="L35" s="65"/>
      <c r="M35" s="66"/>
      <c r="N35" s="67">
        <f>SUM(N31:N34)-MIN(N31:N34)</f>
        <v>672.25800000000004</v>
      </c>
      <c r="O35" s="44">
        <f>RANK(N35,($N$10,$N$15,$N$20,$N$25,$N$30,$N$35,$N$40,$N$45))</f>
        <v>1</v>
      </c>
    </row>
    <row r="36" spans="1:20" s="78" customFormat="1" x14ac:dyDescent="0.2">
      <c r="A36" s="68">
        <v>63.5</v>
      </c>
      <c r="B36" s="69" t="s">
        <v>48</v>
      </c>
      <c r="C36" s="70">
        <v>1994</v>
      </c>
      <c r="D36" s="55" t="s">
        <v>49</v>
      </c>
      <c r="E36" s="71">
        <v>69</v>
      </c>
      <c r="F36" s="72">
        <v>72</v>
      </c>
      <c r="G36" s="71">
        <v>74</v>
      </c>
      <c r="H36" s="73">
        <f>IF(MAX(E36:G36)&lt;0,0,MAX(E36:G36))</f>
        <v>74</v>
      </c>
      <c r="I36" s="71">
        <v>85</v>
      </c>
      <c r="J36" s="72">
        <v>88</v>
      </c>
      <c r="K36" s="74">
        <v>-90</v>
      </c>
      <c r="L36" s="75">
        <f>IF(MAX(I36:K36)&lt;0,0,MAX(I36:K36))</f>
        <v>88</v>
      </c>
      <c r="M36" s="76">
        <f>SUM(H36,L36)</f>
        <v>162</v>
      </c>
      <c r="N36" s="77">
        <f>IF(ISNUMBER(A36), (IF(153.655&lt; A36,M36, TRUNC(10^(0.783497476*((LOG((A36/153.655)/LOG(10))*(LOG((A36/153.655)/LOG(10)))))),4)*M36)), 0)</f>
        <v>211.29660000000001</v>
      </c>
      <c r="O36" s="58"/>
      <c r="P36">
        <v>1</v>
      </c>
      <c r="Q36"/>
      <c r="R36"/>
      <c r="S36"/>
      <c r="T36"/>
    </row>
    <row r="37" spans="1:20" s="78" customFormat="1" x14ac:dyDescent="0.2">
      <c r="A37" s="68">
        <v>66.3</v>
      </c>
      <c r="B37" s="69" t="s">
        <v>50</v>
      </c>
      <c r="C37" s="70">
        <v>2002</v>
      </c>
      <c r="D37" s="55" t="s">
        <v>49</v>
      </c>
      <c r="E37" s="71">
        <v>58</v>
      </c>
      <c r="F37" s="72">
        <v>61</v>
      </c>
      <c r="G37" s="71">
        <v>63</v>
      </c>
      <c r="H37" s="73">
        <f>IF(MAX(E37:G37)&lt;0,0,MAX(E37:G37))</f>
        <v>63</v>
      </c>
      <c r="I37" s="71">
        <v>75</v>
      </c>
      <c r="J37" s="72">
        <v>79</v>
      </c>
      <c r="K37" s="74">
        <v>-81</v>
      </c>
      <c r="L37" s="75">
        <f>IF(MAX(I37:K37)&lt;0,0,MAX(I37:K37))</f>
        <v>79</v>
      </c>
      <c r="M37" s="76">
        <f>SUM(H37,L37)</f>
        <v>142</v>
      </c>
      <c r="N37" s="77">
        <f>IF(ISNUMBER(A37), (IF(153.655&lt; A37,M37, TRUNC(10^(0.783497476*((LOG((A37/153.655)/LOG(10))*(LOG((A37/153.655)/LOG(10)))))),4)*M37)), 0)</f>
        <v>180.5814</v>
      </c>
      <c r="O37" s="58"/>
      <c r="P37">
        <v>2</v>
      </c>
      <c r="Q37"/>
      <c r="R37"/>
      <c r="S37"/>
      <c r="T37"/>
    </row>
    <row r="38" spans="1:20" x14ac:dyDescent="0.2">
      <c r="A38" s="68">
        <v>58.9</v>
      </c>
      <c r="B38" s="79" t="s">
        <v>51</v>
      </c>
      <c r="C38" s="70">
        <v>1999</v>
      </c>
      <c r="D38" s="55" t="s">
        <v>49</v>
      </c>
      <c r="E38" s="71">
        <v>52</v>
      </c>
      <c r="F38" s="72">
        <v>55</v>
      </c>
      <c r="G38" s="74">
        <v>-58</v>
      </c>
      <c r="H38" s="73">
        <f>IF(MAX(E38:G38)&lt;0,0,MAX(E38:G38))</f>
        <v>55</v>
      </c>
      <c r="I38" s="71">
        <v>65</v>
      </c>
      <c r="J38" s="72">
        <v>70</v>
      </c>
      <c r="K38" s="74">
        <v>-72</v>
      </c>
      <c r="L38" s="75">
        <f>IF(MAX(I38:K38)&lt;0,0,MAX(I38:K38))</f>
        <v>70</v>
      </c>
      <c r="M38" s="76">
        <f>SUM(H38,L38)</f>
        <v>125</v>
      </c>
      <c r="N38" s="77">
        <f>IF(ISNUMBER(A38), (IF(153.655&lt; A38,M38, TRUNC(10^(0.783497476*((LOG((A38/153.655)/LOG(10))*(LOG((A38/153.655)/LOG(10)))))),4)*M38)), 0)</f>
        <v>170.91249999999999</v>
      </c>
      <c r="O38" s="58"/>
      <c r="P38">
        <v>2</v>
      </c>
    </row>
    <row r="39" spans="1:20" x14ac:dyDescent="0.2">
      <c r="A39" s="68">
        <v>64.3</v>
      </c>
      <c r="B39" s="79" t="s">
        <v>52</v>
      </c>
      <c r="C39" s="70">
        <v>1992</v>
      </c>
      <c r="D39" s="55" t="s">
        <v>49</v>
      </c>
      <c r="E39" s="71">
        <v>62</v>
      </c>
      <c r="F39" s="80">
        <v>-66</v>
      </c>
      <c r="G39" s="71">
        <v>66</v>
      </c>
      <c r="H39" s="73">
        <f>IF(MAX(E39:G39)&lt;0,0,MAX(E39:G39))</f>
        <v>66</v>
      </c>
      <c r="I39" s="71">
        <v>83</v>
      </c>
      <c r="J39" s="72">
        <v>87</v>
      </c>
      <c r="K39" s="71">
        <v>90</v>
      </c>
      <c r="L39" s="75">
        <f>IF(MAX(I39:K39)&lt;0,0,MAX(I39:K39))</f>
        <v>90</v>
      </c>
      <c r="M39" s="76">
        <f>SUM(H39,L39)</f>
        <v>156</v>
      </c>
      <c r="N39" s="77">
        <f>IF(ISNUMBER(A39), (IF(153.655&lt; A39,M39, TRUNC(10^(0.783497476*((LOG((A39/153.655)/LOG(10))*(LOG((A39/153.655)/LOG(10)))))),4)*M39)), 0)</f>
        <v>201.95759999999999</v>
      </c>
      <c r="O39" s="58"/>
      <c r="P39">
        <v>3</v>
      </c>
    </row>
    <row r="40" spans="1:20" x14ac:dyDescent="0.2">
      <c r="A40" s="81"/>
      <c r="B40" s="82"/>
      <c r="C40" s="83"/>
      <c r="D40" s="84" t="s">
        <v>49</v>
      </c>
      <c r="E40" s="85"/>
      <c r="F40" s="86"/>
      <c r="G40" s="85"/>
      <c r="H40" s="87"/>
      <c r="I40" s="85"/>
      <c r="J40" s="88"/>
      <c r="K40" s="89"/>
      <c r="L40" s="87"/>
      <c r="M40" s="90"/>
      <c r="N40" s="67">
        <f>SUM(N36:N39)-MIN(N36:N39)</f>
        <v>593.8356</v>
      </c>
      <c r="O40" s="44">
        <f>RANK(N40,($N$10,$N$15,$N$20,$N$25,$N$30,$N$35,$N$40,$N$45))</f>
        <v>4</v>
      </c>
    </row>
    <row r="41" spans="1:20" x14ac:dyDescent="0.2">
      <c r="A41" s="68">
        <v>58.1</v>
      </c>
      <c r="B41" s="69" t="s">
        <v>53</v>
      </c>
      <c r="C41" s="70">
        <v>2003</v>
      </c>
      <c r="D41" s="55" t="s">
        <v>54</v>
      </c>
      <c r="E41" s="71">
        <v>60</v>
      </c>
      <c r="F41" s="80">
        <v>-64</v>
      </c>
      <c r="G41" s="71">
        <v>64</v>
      </c>
      <c r="H41" s="73">
        <f>IF(MAX(E41:G41)&lt;0,0,MAX(E41:G41))</f>
        <v>64</v>
      </c>
      <c r="I41" s="91">
        <v>75</v>
      </c>
      <c r="J41" s="92">
        <v>80</v>
      </c>
      <c r="K41" s="93">
        <v>84</v>
      </c>
      <c r="L41" s="75">
        <f>IF(MAX(I41:K41)&lt;0,0,MAX(I41:K41))</f>
        <v>84</v>
      </c>
      <c r="M41" s="76">
        <f>SUM(H41,L41)</f>
        <v>148</v>
      </c>
      <c r="N41" s="77">
        <f>IF(ISNUMBER(A41), (IF(153.655&lt; A41,M41, TRUNC(10^(0.783497476*((LOG((A41/153.655)/LOG(10))*(LOG((A41/153.655)/LOG(10)))))),4)*M41)), 0)</f>
        <v>204.18079999999998</v>
      </c>
      <c r="O41" s="58"/>
      <c r="P41">
        <v>1</v>
      </c>
    </row>
    <row r="42" spans="1:20" x14ac:dyDescent="0.2">
      <c r="A42" s="94">
        <v>60.5</v>
      </c>
      <c r="B42" s="95" t="s">
        <v>55</v>
      </c>
      <c r="C42" s="96">
        <v>1991</v>
      </c>
      <c r="D42" s="55" t="s">
        <v>54</v>
      </c>
      <c r="E42" s="97">
        <v>-60</v>
      </c>
      <c r="F42" s="80">
        <v>-60</v>
      </c>
      <c r="G42" s="50">
        <v>61</v>
      </c>
      <c r="H42" s="73">
        <f>IF(MAX(E42:G42)&lt;0,0,MAX(E42:G42))</f>
        <v>61</v>
      </c>
      <c r="I42" s="98">
        <v>78</v>
      </c>
      <c r="J42" s="74">
        <v>-81</v>
      </c>
      <c r="K42" s="99">
        <v>-82</v>
      </c>
      <c r="L42" s="75">
        <f>IF(MAX(I42:K42)&lt;0,0,MAX(I42:K42))</f>
        <v>78</v>
      </c>
      <c r="M42" s="76">
        <f>SUM(H42,L42)</f>
        <v>139</v>
      </c>
      <c r="N42" s="77">
        <f>IF(ISNUMBER(A42), (IF(153.655&lt; A42,M42, TRUNC(10^(0.783497476*((LOG((A42/153.655)/LOG(10))*(LOG((A42/153.655)/LOG(10)))))),4)*M42)), 0)</f>
        <v>186.80210000000002</v>
      </c>
      <c r="O42" s="58"/>
      <c r="P42">
        <v>1</v>
      </c>
    </row>
    <row r="43" spans="1:20" x14ac:dyDescent="0.2">
      <c r="A43" s="94">
        <v>65.8</v>
      </c>
      <c r="B43" s="95" t="s">
        <v>56</v>
      </c>
      <c r="C43" s="96">
        <v>1993</v>
      </c>
      <c r="D43" s="55" t="s">
        <v>54</v>
      </c>
      <c r="E43" s="100">
        <v>59</v>
      </c>
      <c r="F43" s="101">
        <v>-63</v>
      </c>
      <c r="G43" s="71">
        <v>63</v>
      </c>
      <c r="H43" s="73">
        <f>IF(MAX(E43:G43)&lt;0,0,MAX(E43:G43))</f>
        <v>63</v>
      </c>
      <c r="I43" s="98">
        <v>80</v>
      </c>
      <c r="J43" s="100">
        <v>85</v>
      </c>
      <c r="K43" s="102">
        <v>-88</v>
      </c>
      <c r="L43" s="75">
        <f>IF(MAX(I43:K43)&lt;0,0,MAX(I43:K43))</f>
        <v>85</v>
      </c>
      <c r="M43" s="76">
        <f>SUM(H43,L43)</f>
        <v>148</v>
      </c>
      <c r="N43" s="77">
        <f>IF(ISNUMBER(A43), (IF(153.655&lt; A43,M43, TRUNC(10^(0.783497476*((LOG((A43/153.655)/LOG(10))*(LOG((A43/153.655)/LOG(10)))))),4)*M43)), 0)</f>
        <v>189.0256</v>
      </c>
      <c r="O43" s="58"/>
      <c r="P43">
        <v>2</v>
      </c>
    </row>
    <row r="44" spans="1:20" x14ac:dyDescent="0.2">
      <c r="A44" s="94">
        <v>58.7</v>
      </c>
      <c r="B44" s="95" t="s">
        <v>57</v>
      </c>
      <c r="C44" s="96">
        <v>2002</v>
      </c>
      <c r="D44" s="55" t="s">
        <v>54</v>
      </c>
      <c r="E44" s="100">
        <v>52</v>
      </c>
      <c r="F44" s="101">
        <v>-56</v>
      </c>
      <c r="G44" s="103">
        <v>-56</v>
      </c>
      <c r="H44" s="73">
        <f>IF(MAX(E44:G44)&lt;0,0,MAX(E44:G44))</f>
        <v>52</v>
      </c>
      <c r="I44" s="98">
        <v>68</v>
      </c>
      <c r="J44" s="100">
        <v>72</v>
      </c>
      <c r="K44" s="102">
        <v>-75</v>
      </c>
      <c r="L44" s="75">
        <f>IF(MAX(I44:K44)&lt;0,0,MAX(I44:K44))</f>
        <v>72</v>
      </c>
      <c r="M44" s="76">
        <f>SUM(H44,L44)</f>
        <v>124</v>
      </c>
      <c r="N44" s="77">
        <f>IF(ISNUMBER(A44), (IF(153.655&lt; A44,M44, TRUNC(10^(0.783497476*((LOG((A44/153.655)/LOG(10))*(LOG((A44/153.655)/LOG(10)))))),4)*M44)), 0)</f>
        <v>169.91720000000001</v>
      </c>
      <c r="O44" s="58"/>
      <c r="P44">
        <v>3</v>
      </c>
    </row>
    <row r="45" spans="1:20" x14ac:dyDescent="0.2">
      <c r="A45" s="104"/>
      <c r="B45" s="105"/>
      <c r="C45" s="106"/>
      <c r="D45" s="107" t="s">
        <v>54</v>
      </c>
      <c r="E45" s="104"/>
      <c r="F45" s="105"/>
      <c r="G45" s="104"/>
      <c r="H45" s="105"/>
      <c r="I45" s="108"/>
      <c r="J45" s="104"/>
      <c r="K45" s="109"/>
      <c r="L45" s="110"/>
      <c r="M45" s="104"/>
      <c r="N45" s="111">
        <f>SUM(N41:N44)-MIN(N41:N44)</f>
        <v>580.00849999999991</v>
      </c>
      <c r="O45" s="44">
        <f>RANK(N45,($N$10,$N$15,$N$20,$N$25,$N$30,$N$35,$N$40,$N$45))</f>
        <v>6</v>
      </c>
      <c r="P45">
        <v>3</v>
      </c>
    </row>
    <row r="46" spans="1:20" x14ac:dyDescent="0.2">
      <c r="A46" s="112"/>
      <c r="B46" s="113"/>
      <c r="C46" s="96"/>
      <c r="E46" s="114"/>
      <c r="H46" s="73"/>
      <c r="I46" s="112"/>
      <c r="L46" s="75"/>
      <c r="M46" s="76"/>
      <c r="N46" s="77"/>
    </row>
    <row r="47" spans="1:20" x14ac:dyDescent="0.2">
      <c r="A47" s="127" t="s">
        <v>73</v>
      </c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</row>
    <row r="48" spans="1:20" x14ac:dyDescent="0.2">
      <c r="A48" s="128" t="s">
        <v>69</v>
      </c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</row>
    <row r="49" spans="1:16" x14ac:dyDescent="0.2">
      <c r="A49" s="129" t="s">
        <v>70</v>
      </c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</row>
    <row r="51" spans="1:16" x14ac:dyDescent="0.2">
      <c r="C51" s="126"/>
      <c r="D51" s="126"/>
      <c r="G51" s="115"/>
      <c r="H51" s="115"/>
      <c r="M51" s="130" t="s">
        <v>58</v>
      </c>
      <c r="N51" s="130"/>
      <c r="O51" s="130"/>
    </row>
    <row r="52" spans="1:16" x14ac:dyDescent="0.2">
      <c r="A52" s="123" t="s">
        <v>72</v>
      </c>
      <c r="C52" s="116"/>
      <c r="D52" s="116"/>
      <c r="F52" s="116"/>
      <c r="G52" s="126"/>
      <c r="H52" s="126"/>
      <c r="I52" s="119"/>
      <c r="M52" s="120" t="s">
        <v>71</v>
      </c>
      <c r="N52" s="116" t="s">
        <v>10</v>
      </c>
      <c r="O52" s="121" t="s">
        <v>16</v>
      </c>
      <c r="P52" s="116"/>
    </row>
    <row r="53" spans="1:16" x14ac:dyDescent="0.2">
      <c r="A53" s="123" t="s">
        <v>59</v>
      </c>
      <c r="B53" t="s">
        <v>44</v>
      </c>
      <c r="G53" s="125"/>
      <c r="H53" s="125"/>
      <c r="I53" s="118"/>
      <c r="M53" s="53">
        <v>12</v>
      </c>
      <c r="N53" s="117">
        <v>672.25800000000004</v>
      </c>
      <c r="O53" s="122">
        <f>RANK(M53,($M$53,$M$54,$M$55,$M$56,$M$57,$M$58,$M$59,$M$60))</f>
        <v>1</v>
      </c>
    </row>
    <row r="54" spans="1:16" x14ac:dyDescent="0.2">
      <c r="A54" s="123" t="s">
        <v>60</v>
      </c>
      <c r="B54" t="s">
        <v>66</v>
      </c>
      <c r="G54" s="125"/>
      <c r="H54" s="125"/>
      <c r="I54" s="118"/>
      <c r="M54" s="53">
        <v>11</v>
      </c>
      <c r="N54" s="117">
        <v>652.34220000000005</v>
      </c>
      <c r="O54" s="122">
        <f>RANK(M54,($M$53,$M$54,$M$55,$M$56,$M$57,$M$58,$M$59,$M$60))</f>
        <v>2</v>
      </c>
    </row>
    <row r="55" spans="1:16" x14ac:dyDescent="0.2">
      <c r="A55" s="123" t="s">
        <v>61</v>
      </c>
      <c r="B55" t="s">
        <v>65</v>
      </c>
      <c r="G55" s="125"/>
      <c r="H55" s="125"/>
      <c r="I55" s="118"/>
      <c r="M55" s="53">
        <v>10</v>
      </c>
      <c r="N55" s="117">
        <v>597.90459999999996</v>
      </c>
      <c r="O55" s="122">
        <f>RANK(M55,($M$53,$M$54,$M$55,$M$56,$M$57,$M$58,$M$59,$M$60))</f>
        <v>3</v>
      </c>
    </row>
    <row r="56" spans="1:16" x14ac:dyDescent="0.2">
      <c r="A56" s="123" t="s">
        <v>62</v>
      </c>
      <c r="B56" t="s">
        <v>49</v>
      </c>
      <c r="D56" s="117"/>
      <c r="G56" s="125"/>
      <c r="H56" s="125"/>
      <c r="I56" s="118"/>
      <c r="M56" s="53">
        <v>9</v>
      </c>
      <c r="N56" s="117">
        <v>593.8356</v>
      </c>
      <c r="O56" s="122">
        <f>RANK(M56,($M$53,$M$54,$M$55,$M$56,$M$57,$M$58,$M$59,$M$60))</f>
        <v>4</v>
      </c>
    </row>
    <row r="57" spans="1:16" x14ac:dyDescent="0.2">
      <c r="A57" s="123" t="s">
        <v>63</v>
      </c>
      <c r="B57" t="s">
        <v>40</v>
      </c>
      <c r="G57" s="125"/>
      <c r="H57" s="125"/>
      <c r="I57" s="118"/>
      <c r="M57" s="53">
        <v>8</v>
      </c>
      <c r="N57" s="117">
        <v>585.44579999999996</v>
      </c>
      <c r="O57" s="122">
        <f>RANK(M57,($M$53,$M$54,$M$55,$M$56,$M$57,$M$58,$M$59,$M$60))</f>
        <v>5</v>
      </c>
    </row>
    <row r="58" spans="1:16" x14ac:dyDescent="0.2">
      <c r="A58" s="123" t="s">
        <v>64</v>
      </c>
      <c r="B58" t="s">
        <v>54</v>
      </c>
      <c r="G58" s="125"/>
      <c r="H58" s="125"/>
      <c r="I58" s="118"/>
      <c r="M58" s="53">
        <v>7</v>
      </c>
      <c r="N58" s="117">
        <v>580.00850000000003</v>
      </c>
      <c r="O58" s="122">
        <f>RANK(M58,($M$53,$M$54,$M$55,$M$56,$M$57,$M$58,$M$59,$M$60))</f>
        <v>6</v>
      </c>
    </row>
    <row r="59" spans="1:16" x14ac:dyDescent="0.2">
      <c r="A59" s="124">
        <v>7</v>
      </c>
      <c r="B59" t="s">
        <v>67</v>
      </c>
      <c r="G59" s="125"/>
      <c r="H59" s="125"/>
      <c r="I59" s="118"/>
      <c r="M59" s="53">
        <v>6</v>
      </c>
      <c r="N59" s="117">
        <v>536.5317</v>
      </c>
      <c r="O59" s="122">
        <f>RANK(M59,($M$53,$M$54,$M$55,$M$56,$M$57,$M$58,$M$59,$M$60))</f>
        <v>7</v>
      </c>
    </row>
    <row r="60" spans="1:16" x14ac:dyDescent="0.2">
      <c r="A60" s="124">
        <v>8</v>
      </c>
      <c r="B60" t="s">
        <v>68</v>
      </c>
      <c r="G60" s="125"/>
      <c r="H60" s="125"/>
      <c r="I60" s="118"/>
      <c r="M60" s="53">
        <v>5</v>
      </c>
      <c r="N60" s="117">
        <v>433.9</v>
      </c>
      <c r="O60" s="122">
        <f>RANK(M60,($M$53,$M$54,$M$55,$M$56,$M$57,$M$58,$M$59,$M$60))</f>
        <v>8</v>
      </c>
    </row>
  </sheetData>
  <mergeCells count="20">
    <mergeCell ref="A1:N1"/>
    <mergeCell ref="A2:B2"/>
    <mergeCell ref="C2:K2"/>
    <mergeCell ref="L2:N2"/>
    <mergeCell ref="E4:H4"/>
    <mergeCell ref="I4:L4"/>
    <mergeCell ref="A47:N47"/>
    <mergeCell ref="A48:N48"/>
    <mergeCell ref="A49:N49"/>
    <mergeCell ref="C51:D51"/>
    <mergeCell ref="M51:O51"/>
    <mergeCell ref="G57:H57"/>
    <mergeCell ref="G58:H58"/>
    <mergeCell ref="G59:H59"/>
    <mergeCell ref="G60:H60"/>
    <mergeCell ref="G52:H52"/>
    <mergeCell ref="G53:H53"/>
    <mergeCell ref="G54:H54"/>
    <mergeCell ref="G55:H55"/>
    <mergeCell ref="G56:H56"/>
  </mergeCells>
  <conditionalFormatting sqref="G43">
    <cfRule type="cellIs" dxfId="0" priority="2" operator="lessThan">
      <formula>0</formula>
    </cfRule>
  </conditionalFormatting>
  <printOptions horizontalCentered="1"/>
  <pageMargins left="0.59027777777777801" right="0.59027777777777801" top="0.59027777777777801" bottom="0.59027777777777801" header="0.51180555555555496" footer="0.51180555555555496"/>
  <pageSetup paperSize="9" firstPageNumber="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Ženy</vt:lpstr>
      <vt:lpstr>Ženy!_FiltrDatabaze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Karel Prohl</cp:lastModifiedBy>
  <cp:revision>0</cp:revision>
  <dcterms:created xsi:type="dcterms:W3CDTF">2018-10-16T15:29:13Z</dcterms:created>
  <dcterms:modified xsi:type="dcterms:W3CDTF">2019-02-24T11:41:35Z</dcterms:modified>
  <dc:language>cs-CZ</dc:language>
</cp:coreProperties>
</file>