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v\Downloads\"/>
    </mc:Choice>
  </mc:AlternateContent>
  <xr:revisionPtr revIDLastSave="0" documentId="13_ncr:1_{B101F267-8B32-4800-BBE7-61F602AF1F85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Juniorky do 20 let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1" i="2" l="1"/>
  <c r="N56" i="2"/>
  <c r="N55" i="2"/>
  <c r="N54" i="2"/>
  <c r="N47" i="2"/>
  <c r="N43" i="2"/>
  <c r="N42" i="2"/>
  <c r="N41" i="2"/>
  <c r="N39" i="2"/>
  <c r="N38" i="2"/>
  <c r="N37" i="2"/>
  <c r="N36" i="2"/>
  <c r="N35" i="2"/>
  <c r="N24" i="2"/>
  <c r="N23" i="2"/>
  <c r="N22" i="2"/>
  <c r="N21" i="2"/>
  <c r="N20" i="2"/>
  <c r="N17" i="2"/>
  <c r="N7" i="2"/>
  <c r="L56" i="2"/>
  <c r="L55" i="2"/>
  <c r="H55" i="2"/>
  <c r="H56" i="2"/>
  <c r="L39" i="2"/>
  <c r="L38" i="2"/>
  <c r="L37" i="2"/>
  <c r="L36" i="2"/>
  <c r="H39" i="2"/>
  <c r="H38" i="2"/>
  <c r="H37" i="2"/>
  <c r="H36" i="2"/>
  <c r="L24" i="2"/>
  <c r="L23" i="2"/>
  <c r="L22" i="2"/>
  <c r="L21" i="2"/>
  <c r="H24" i="2"/>
  <c r="M24" i="2" s="1"/>
  <c r="H22" i="2"/>
  <c r="H23" i="2"/>
  <c r="H21" i="2"/>
  <c r="N65" i="2"/>
  <c r="N64" i="2"/>
  <c r="N63" i="2"/>
  <c r="N62" i="2"/>
  <c r="L65" i="2"/>
  <c r="L64" i="2"/>
  <c r="L63" i="2"/>
  <c r="L62" i="2"/>
  <c r="H65" i="2"/>
  <c r="H64" i="2"/>
  <c r="H63" i="2"/>
  <c r="H62" i="2"/>
  <c r="L57" i="2"/>
  <c r="H57" i="2"/>
  <c r="N51" i="2"/>
  <c r="L51" i="2"/>
  <c r="L49" i="2"/>
  <c r="L47" i="2"/>
  <c r="L48" i="2"/>
  <c r="H51" i="2"/>
  <c r="M51" i="2" s="1"/>
  <c r="H49" i="2"/>
  <c r="H47" i="2"/>
  <c r="H48" i="2"/>
  <c r="L41" i="2"/>
  <c r="L43" i="2"/>
  <c r="L42" i="2"/>
  <c r="H41" i="2"/>
  <c r="H43" i="2"/>
  <c r="H42" i="2"/>
  <c r="N32" i="2"/>
  <c r="N29" i="2"/>
  <c r="N28" i="2"/>
  <c r="L32" i="2"/>
  <c r="L29" i="2"/>
  <c r="L28" i="2"/>
  <c r="L25" i="2"/>
  <c r="L26" i="2"/>
  <c r="H32" i="2"/>
  <c r="H29" i="2"/>
  <c r="H28" i="2"/>
  <c r="H25" i="2"/>
  <c r="H26" i="2"/>
  <c r="L17" i="2"/>
  <c r="L18" i="2"/>
  <c r="H17" i="2"/>
  <c r="H18" i="2"/>
  <c r="N12" i="2"/>
  <c r="N11" i="2"/>
  <c r="L12" i="2"/>
  <c r="L11" i="2"/>
  <c r="H11" i="2"/>
  <c r="H12" i="2"/>
  <c r="N9" i="2"/>
  <c r="N10" i="2"/>
  <c r="L10" i="2"/>
  <c r="L9" i="2"/>
  <c r="L8" i="2"/>
  <c r="H10" i="2"/>
  <c r="H9" i="2"/>
  <c r="H8" i="2"/>
  <c r="H13" i="2"/>
  <c r="L13" i="2"/>
  <c r="N13" i="2"/>
  <c r="L7" i="2"/>
  <c r="H7" i="2"/>
  <c r="L58" i="2"/>
  <c r="L54" i="2"/>
  <c r="H58" i="2"/>
  <c r="H54" i="2"/>
  <c r="L44" i="2"/>
  <c r="H44" i="2"/>
  <c r="L35" i="2"/>
  <c r="H35" i="2"/>
  <c r="L31" i="2"/>
  <c r="L33" i="2"/>
  <c r="H31" i="2"/>
  <c r="L45" i="2"/>
  <c r="H45" i="2"/>
  <c r="L66" i="2"/>
  <c r="H66" i="2"/>
  <c r="L61" i="2"/>
  <c r="H61" i="2"/>
  <c r="L59" i="2"/>
  <c r="H59" i="2"/>
  <c r="L52" i="2"/>
  <c r="H52" i="2"/>
  <c r="L50" i="2"/>
  <c r="H50" i="2"/>
  <c r="H33" i="2"/>
  <c r="L30" i="2"/>
  <c r="H30" i="2"/>
  <c r="L20" i="2"/>
  <c r="H20" i="2"/>
  <c r="L27" i="2"/>
  <c r="H27" i="2"/>
  <c r="L16" i="2"/>
  <c r="H16" i="2"/>
  <c r="L15" i="2"/>
  <c r="H15" i="2"/>
  <c r="M37" i="2" l="1"/>
  <c r="M38" i="2"/>
  <c r="M39" i="2"/>
  <c r="M36" i="2"/>
  <c r="M21" i="2"/>
  <c r="M23" i="2"/>
  <c r="M55" i="2"/>
  <c r="M63" i="2"/>
  <c r="M65" i="2"/>
  <c r="M56" i="2"/>
  <c r="M22" i="2"/>
  <c r="M9" i="2"/>
  <c r="O9" i="2" s="1"/>
  <c r="M10" i="2"/>
  <c r="M62" i="2"/>
  <c r="M42" i="2"/>
  <c r="M47" i="2"/>
  <c r="M49" i="2"/>
  <c r="N49" i="2" s="1"/>
  <c r="M48" i="2"/>
  <c r="N48" i="2" s="1"/>
  <c r="M13" i="2"/>
  <c r="M8" i="2"/>
  <c r="M18" i="2"/>
  <c r="M64" i="2"/>
  <c r="M57" i="2"/>
  <c r="N57" i="2" s="1"/>
  <c r="M41" i="2"/>
  <c r="M43" i="2"/>
  <c r="M32" i="2"/>
  <c r="M28" i="2"/>
  <c r="M26" i="2"/>
  <c r="M11" i="2"/>
  <c r="O11" i="2" s="1"/>
  <c r="M12" i="2"/>
  <c r="M7" i="2"/>
  <c r="M15" i="2"/>
  <c r="M35" i="2"/>
  <c r="M17" i="2"/>
  <c r="M25" i="2"/>
  <c r="M29" i="2"/>
  <c r="M33" i="2"/>
  <c r="N33" i="2" s="1"/>
  <c r="M54" i="2"/>
  <c r="M58" i="2"/>
  <c r="M44" i="2"/>
  <c r="M31" i="2"/>
  <c r="N31" i="2" s="1"/>
  <c r="M59" i="2"/>
  <c r="M45" i="2"/>
  <c r="M50" i="2"/>
  <c r="N50" i="2" s="1"/>
  <c r="M52" i="2"/>
  <c r="M61" i="2"/>
  <c r="M66" i="2"/>
  <c r="N66" i="2" s="1"/>
  <c r="M27" i="2"/>
  <c r="M20" i="2"/>
  <c r="M30" i="2"/>
  <c r="N30" i="2" s="1"/>
  <c r="M16" i="2"/>
  <c r="O10" i="2" l="1"/>
  <c r="N25" i="2"/>
  <c r="N26" i="2"/>
  <c r="N44" i="2"/>
  <c r="O51" i="2"/>
  <c r="O65" i="2"/>
  <c r="N59" i="2"/>
  <c r="O64" i="2"/>
  <c r="O62" i="2"/>
  <c r="O52" i="2"/>
  <c r="N16" i="2"/>
  <c r="N18" i="2"/>
  <c r="N8" i="2"/>
  <c r="O12" i="2"/>
  <c r="O13" i="2"/>
  <c r="O63" i="2"/>
  <c r="O32" i="2"/>
  <c r="O29" i="2"/>
  <c r="O28" i="2"/>
  <c r="O66" i="2"/>
  <c r="N52" i="2"/>
  <c r="N58" i="2"/>
  <c r="O59" i="2"/>
  <c r="N45" i="2"/>
  <c r="O44" i="2"/>
  <c r="O45" i="2"/>
  <c r="N27" i="2"/>
  <c r="O31" i="2"/>
  <c r="O33" i="2"/>
  <c r="O30" i="2"/>
  <c r="N15" i="2"/>
  <c r="O16" i="2"/>
  <c r="O15" i="2"/>
</calcChain>
</file>

<file path=xl/sharedStrings.xml><?xml version="1.0" encoding="utf-8"?>
<sst xmlns="http://schemas.openxmlformats.org/spreadsheetml/2006/main" count="76" uniqueCount="61">
  <si>
    <t>Těl.hm.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</si>
  <si>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</si>
  <si>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</si>
  <si>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</si>
  <si>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</si>
  <si>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</si>
  <si>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</si>
  <si>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</si>
  <si>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</si>
  <si>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</si>
  <si>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Příjmení + Jméno</t>
  </si>
  <si>
    <t>Pořadí</t>
  </si>
  <si>
    <t>Rok nar.</t>
  </si>
  <si>
    <t>Český rekord:</t>
  </si>
  <si>
    <t>Místo konání: Sokolov</t>
  </si>
  <si>
    <t>do 45 kg</t>
  </si>
  <si>
    <t xml:space="preserve">Technický rozhodčí: </t>
  </si>
  <si>
    <t xml:space="preserve">Rozhodčí: </t>
  </si>
  <si>
    <t xml:space="preserve">Zapisovatel - zápis : </t>
  </si>
  <si>
    <t>Zapisovatel - čas :</t>
  </si>
  <si>
    <t>Termín: 25.5. 2019</t>
  </si>
  <si>
    <t>VR</t>
  </si>
  <si>
    <t>MČR JUNIOREK DO 20 LET  2019</t>
  </si>
  <si>
    <t>do 49 kg</t>
  </si>
  <si>
    <t>do 55 kg</t>
  </si>
  <si>
    <t>do 59 kg</t>
  </si>
  <si>
    <t>do 64 kg</t>
  </si>
  <si>
    <t>do 71 kg</t>
  </si>
  <si>
    <t>do 76 kg</t>
  </si>
  <si>
    <t>do 81 kg</t>
  </si>
  <si>
    <t>do 87 kg</t>
  </si>
  <si>
    <t>nad 87 kg</t>
  </si>
  <si>
    <t>Start Plzeň</t>
  </si>
  <si>
    <t>Gabková Natálie</t>
  </si>
  <si>
    <t>TJ Holešov</t>
  </si>
  <si>
    <t>Bariová Lucie</t>
  </si>
  <si>
    <t>Melichová Natálie</t>
  </si>
  <si>
    <t>Vzpírání Haná</t>
  </si>
  <si>
    <t>S. M. Ostrava</t>
  </si>
  <si>
    <t>Sýkorová Alena</t>
  </si>
  <si>
    <t>Švaňová Barbora</t>
  </si>
  <si>
    <t>TJ TŽ Třinec</t>
  </si>
  <si>
    <t>BC Praha</t>
  </si>
  <si>
    <t>Morávková Kristýna</t>
  </si>
  <si>
    <t>Raková Kristýna</t>
  </si>
  <si>
    <t>Volná Veronika</t>
  </si>
  <si>
    <t>SKV B. Bohumín</t>
  </si>
  <si>
    <t>Voráčová Leona</t>
  </si>
  <si>
    <t>Žaganová Aneta</t>
  </si>
  <si>
    <t>Kubíková Marie</t>
  </si>
  <si>
    <t>Klabalová Klára</t>
  </si>
  <si>
    <t>Malcharziková Eliška</t>
  </si>
  <si>
    <t>Koželská Kristýna</t>
  </si>
  <si>
    <t>Šimonová Denisa</t>
  </si>
  <si>
    <t>Jadrníčková Pavlína</t>
  </si>
  <si>
    <t>Bohemians Praha</t>
  </si>
  <si>
    <t>Supíková Darja</t>
  </si>
  <si>
    <t>Rotas Rotava</t>
  </si>
  <si>
    <t>Zronková Daniela</t>
  </si>
  <si>
    <t>Kubová Mirka</t>
  </si>
  <si>
    <t>Šnajdrová Adéla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</si>
</sst>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_ ;[Red]\-0\ 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/>
  </cellStyleXfs>
  <cellXfs count="209">
    <xf numFmtId="0" fontId="0" fillId="0" borderId="0" xfId="0"/>
    <xf numFmtId="0" fontId="2" fillId="0" borderId="1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8" fillId="4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2" fontId="2" fillId="0" borderId="22" xfId="0" applyNumberFormat="1" applyFont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20" xfId="0" applyFont="1" applyFill="1" applyBorder="1" applyAlignment="1">
      <alignment horizontal="center"/>
    </xf>
    <xf numFmtId="2" fontId="2" fillId="0" borderId="15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18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0" fontId="2" fillId="0" borderId="33" xfId="0" applyFont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21" xfId="0" quotePrefix="1" applyNumberFormat="1" applyFont="1" applyFill="1" applyBorder="1" applyAlignment="1">
      <alignment horizontal="center"/>
    </xf>
    <xf numFmtId="164" fontId="2" fillId="0" borderId="26" xfId="0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0" fontId="4" fillId="5" borderId="10" xfId="0" applyFont="1" applyFill="1" applyBorder="1" applyAlignment="1">
      <alignment horizontal="center"/>
    </xf>
    <xf numFmtId="1" fontId="11" fillId="5" borderId="17" xfId="0" applyNumberFormat="1" applyFont="1" applyFill="1" applyBorder="1" applyAlignment="1">
      <alignment horizontal="center"/>
    </xf>
    <xf numFmtId="1" fontId="4" fillId="5" borderId="18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5" borderId="17" xfId="0" applyNumberFormat="1" applyFont="1" applyFill="1" applyBorder="1" applyAlignment="1">
      <alignment horizontal="center"/>
    </xf>
    <xf numFmtId="1" fontId="4" fillId="5" borderId="23" xfId="0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/>
    </xf>
    <xf numFmtId="1" fontId="4" fillId="5" borderId="4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1" fontId="11" fillId="0" borderId="17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40" xfId="0" applyNumberFormat="1" applyFont="1" applyBorder="1" applyAlignment="1">
      <alignment horizontal="right"/>
    </xf>
    <xf numFmtId="1" fontId="11" fillId="0" borderId="23" xfId="0" applyNumberFormat="1" applyFont="1" applyBorder="1" applyAlignment="1">
      <alignment horizontal="right"/>
    </xf>
    <xf numFmtId="1" fontId="11" fillId="0" borderId="33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11" fillId="0" borderId="0" xfId="0" applyFont="1"/>
    <xf numFmtId="2" fontId="2" fillId="0" borderId="18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40" xfId="0" applyNumberFormat="1" applyFont="1" applyFill="1" applyBorder="1" applyAlignment="1">
      <alignment horizontal="right"/>
    </xf>
    <xf numFmtId="0" fontId="9" fillId="0" borderId="0" xfId="0" applyFont="1"/>
    <xf numFmtId="1" fontId="1" fillId="6" borderId="21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1" fontId="4" fillId="6" borderId="12" xfId="0" applyNumberFormat="1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2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1" fontId="2" fillId="0" borderId="26" xfId="0" applyNumberFormat="1" applyFont="1" applyBorder="1" applyAlignment="1">
      <alignment horizontal="right"/>
    </xf>
    <xf numFmtId="165" fontId="2" fillId="0" borderId="33" xfId="0" applyNumberFormat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right"/>
    </xf>
    <xf numFmtId="0" fontId="2" fillId="0" borderId="43" xfId="0" applyFont="1" applyBorder="1" applyAlignment="1">
      <alignment horizontal="left"/>
    </xf>
    <xf numFmtId="0" fontId="2" fillId="0" borderId="44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43" xfId="0" applyNumberFormat="1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center"/>
    </xf>
    <xf numFmtId="2" fontId="2" fillId="0" borderId="41" xfId="0" applyNumberFormat="1" applyFont="1" applyBorder="1" applyAlignment="1">
      <alignment horizontal="right"/>
    </xf>
    <xf numFmtId="0" fontId="2" fillId="0" borderId="40" xfId="0" applyFont="1" applyBorder="1" applyAlignment="1">
      <alignment horizontal="left"/>
    </xf>
    <xf numFmtId="0" fontId="2" fillId="0" borderId="45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1" fontId="2" fillId="0" borderId="42" xfId="0" quotePrefix="1" applyNumberFormat="1" applyFont="1" applyFill="1" applyBorder="1" applyAlignment="1">
      <alignment horizontal="center"/>
    </xf>
    <xf numFmtId="1" fontId="2" fillId="0" borderId="12" xfId="0" quotePrefix="1" applyNumberFormat="1" applyFont="1" applyFill="1" applyBorder="1" applyAlignment="1">
      <alignment horizontal="center"/>
    </xf>
    <xf numFmtId="2" fontId="2" fillId="0" borderId="46" xfId="0" applyNumberFormat="1" applyFont="1" applyBorder="1" applyAlignment="1">
      <alignment horizontal="right"/>
    </xf>
    <xf numFmtId="0" fontId="2" fillId="0" borderId="26" xfId="0" applyFont="1" applyBorder="1" applyAlignment="1">
      <alignment horizontal="left"/>
    </xf>
    <xf numFmtId="0" fontId="2" fillId="0" borderId="47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4" fillId="5" borderId="26" xfId="0" applyNumberFormat="1" applyFont="1" applyFill="1" applyBorder="1" applyAlignment="1">
      <alignment horizontal="center"/>
    </xf>
    <xf numFmtId="1" fontId="2" fillId="0" borderId="27" xfId="0" quotePrefix="1" applyNumberFormat="1" applyFont="1" applyFill="1" applyBorder="1" applyAlignment="1">
      <alignment horizontal="center"/>
    </xf>
    <xf numFmtId="1" fontId="4" fillId="6" borderId="27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1" fontId="2" fillId="0" borderId="4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23" xfId="0" applyNumberFormat="1" applyFont="1" applyBorder="1" applyAlignment="1">
      <alignment horizontal="center"/>
    </xf>
    <xf numFmtId="1" fontId="4" fillId="6" borderId="40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4" fillId="6" borderId="26" xfId="0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left"/>
    </xf>
    <xf numFmtId="0" fontId="11" fillId="0" borderId="34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1" fontId="11" fillId="5" borderId="33" xfId="0" applyNumberFormat="1" applyFont="1" applyFill="1" applyBorder="1" applyAlignment="1">
      <alignment horizontal="center"/>
    </xf>
    <xf numFmtId="1" fontId="11" fillId="0" borderId="35" xfId="0" applyNumberFormat="1" applyFont="1" applyBorder="1" applyAlignment="1">
      <alignment horizontal="center"/>
    </xf>
    <xf numFmtId="1" fontId="1" fillId="6" borderId="35" xfId="0" applyNumberFormat="1" applyFont="1" applyFill="1" applyBorder="1" applyAlignment="1">
      <alignment horizontal="center"/>
    </xf>
    <xf numFmtId="164" fontId="11" fillId="0" borderId="33" xfId="0" applyNumberFormat="1" applyFont="1" applyBorder="1" applyAlignment="1">
      <alignment horizontal="right"/>
    </xf>
    <xf numFmtId="2" fontId="2" fillId="0" borderId="40" xfId="0" applyNumberFormat="1" applyFont="1" applyBorder="1" applyAlignment="1">
      <alignment horizontal="right"/>
    </xf>
    <xf numFmtId="0" fontId="11" fillId="0" borderId="40" xfId="0" applyFont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1" fontId="11" fillId="5" borderId="40" xfId="0" applyNumberFormat="1" applyFont="1" applyFill="1" applyBorder="1" applyAlignment="1">
      <alignment horizontal="center"/>
    </xf>
    <xf numFmtId="1" fontId="11" fillId="0" borderId="40" xfId="0" applyNumberFormat="1" applyFont="1" applyBorder="1" applyAlignment="1">
      <alignment horizontal="center"/>
    </xf>
    <xf numFmtId="1" fontId="1" fillId="6" borderId="40" xfId="0" applyNumberFormat="1" applyFont="1" applyFill="1" applyBorder="1" applyAlignment="1">
      <alignment horizontal="center"/>
    </xf>
    <xf numFmtId="164" fontId="11" fillId="0" borderId="40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1" fontId="4" fillId="5" borderId="43" xfId="0" applyNumberFormat="1" applyFont="1" applyFill="1" applyBorder="1" applyAlignment="1">
      <alignment horizontal="center"/>
    </xf>
    <xf numFmtId="1" fontId="4" fillId="6" borderId="25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4" fillId="5" borderId="14" xfId="0" applyNumberFormat="1" applyFont="1" applyFill="1" applyBorder="1" applyAlignment="1">
      <alignment horizontal="center"/>
    </xf>
    <xf numFmtId="1" fontId="4" fillId="6" borderId="14" xfId="0" applyNumberFormat="1" applyFont="1" applyFill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1" fontId="2" fillId="7" borderId="40" xfId="0" applyNumberFormat="1" applyFont="1" applyFill="1" applyBorder="1" applyAlignment="1">
      <alignment horizontal="center"/>
    </xf>
    <xf numFmtId="1" fontId="2" fillId="7" borderId="14" xfId="0" applyNumberFormat="1" applyFont="1" applyFill="1" applyBorder="1" applyAlignment="1">
      <alignment horizontal="center"/>
    </xf>
    <xf numFmtId="1" fontId="2" fillId="8" borderId="40" xfId="0" applyNumberFormat="1" applyFont="1" applyFill="1" applyBorder="1" applyAlignment="1">
      <alignment horizontal="center"/>
    </xf>
    <xf numFmtId="1" fontId="11" fillId="7" borderId="40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2" fillId="7" borderId="42" xfId="0" applyNumberFormat="1" applyFont="1" applyFill="1" applyBorder="1" applyAlignment="1">
      <alignment horizontal="center"/>
    </xf>
    <xf numFmtId="1" fontId="2" fillId="7" borderId="42" xfId="0" quotePrefix="1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5" borderId="32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8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5" borderId="37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1" fontId="4" fillId="6" borderId="18" xfId="0" applyNumberFormat="1" applyFont="1" applyFill="1" applyBorder="1" applyAlignment="1">
      <alignment horizontal="center"/>
    </xf>
    <xf numFmtId="1" fontId="11" fillId="0" borderId="43" xfId="0" applyNumberFormat="1" applyFont="1" applyBorder="1" applyAlignment="1">
      <alignment horizontal="center"/>
    </xf>
    <xf numFmtId="1" fontId="2" fillId="7" borderId="26" xfId="0" applyNumberFormat="1" applyFont="1" applyFill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0" fontId="0" fillId="0" borderId="16" xfId="0" applyFill="1" applyBorder="1"/>
    <xf numFmtId="0" fontId="0" fillId="0" borderId="12" xfId="0" applyFill="1" applyBorder="1"/>
    <xf numFmtId="0" fontId="0" fillId="0" borderId="25" xfId="0" applyFill="1" applyBorder="1"/>
    <xf numFmtId="0" fontId="0" fillId="0" borderId="16" xfId="0" applyBorder="1"/>
    <xf numFmtId="1" fontId="2" fillId="7" borderId="12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25" xfId="0" applyBorder="1"/>
    <xf numFmtId="164" fontId="11" fillId="0" borderId="26" xfId="0" applyNumberFormat="1" applyFont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2" fontId="2" fillId="0" borderId="13" xfId="0" applyNumberFormat="1" applyFont="1" applyFill="1" applyBorder="1" applyAlignment="1">
      <alignment horizontal="right"/>
    </xf>
    <xf numFmtId="0" fontId="2" fillId="0" borderId="43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164" fontId="2" fillId="0" borderId="43" xfId="0" applyNumberFormat="1" applyFont="1" applyFill="1" applyBorder="1" applyAlignment="1">
      <alignment horizontal="right"/>
    </xf>
    <xf numFmtId="1" fontId="2" fillId="0" borderId="43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2" fillId="0" borderId="23" xfId="0" applyFont="1" applyFill="1" applyBorder="1" applyAlignment="1">
      <alignment horizontal="center"/>
    </xf>
    <xf numFmtId="1" fontId="4" fillId="6" borderId="23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zoomScale="140" zoomScaleNormal="140" workbookViewId="0">
      <selection activeCell="Q5" sqref="Q5"/>
    </sheetView>
  </sheetViews>
  <sheetFormatPr defaultRowHeight="12.75" x14ac:dyDescent="0.2"/>
  <cols>
    <col min="1" max="1" width="7.7109375" customWidth="1"/>
    <col min="2" max="2" width="18.28515625" customWidth="1"/>
    <col min="3" max="3" width="5.85546875" customWidth="1"/>
    <col min="4" max="4" width="16.7109375" customWidth="1"/>
    <col min="5" max="13" width="5.7109375" customWidth="1"/>
    <col min="14" max="14" width="9.28515625" customWidth="1"/>
    <col min="15" max="15" width="5.28515625" customWidth="1"/>
  </cols>
  <sheetData>
    <row r="1" spans="1:15" ht="27.75" x14ac:dyDescent="0.2">
      <c r="A1" s="161" t="s">
        <v>22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7"/>
    </row>
    <row r="2" spans="1:15" ht="15.75" customHeight="1" x14ac:dyDescent="0.2">
      <c r="A2" s="162" t="s">
        <v>20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207" t="s">
        <v>14</v>
      </c>
      <c r="M2" s="208"/>
      <c r="N2" s="208"/>
      <c r="O2" s="18"/>
    </row>
    <row r="3" spans="1:15" ht="9.75" customHeight="1" thickBot="1" x14ac:dyDescent="0.25"/>
    <row r="4" spans="1:15" ht="13.5" thickBot="1" x14ac:dyDescent="0.25">
      <c r="A4" s="165" t="s">
        <v>0</v>
      </c>
      <c r="B4" s="167" t="s">
        <v>10</v>
      </c>
      <c r="C4" s="169" t="s">
        <v>12</v>
      </c>
      <c r="D4" s="171" t="s">
        <v>1</v>
      </c>
      <c r="E4" s="3" t="s">
        <v>2</v>
      </c>
      <c r="F4" s="4"/>
      <c r="G4" s="4"/>
      <c r="H4" s="5"/>
      <c r="I4" s="3" t="s">
        <v>3</v>
      </c>
      <c r="J4" s="4"/>
      <c r="K4" s="4"/>
      <c r="L4" s="5"/>
      <c r="M4" s="173" t="s">
        <v>4</v>
      </c>
      <c r="N4" s="175" t="s">
        <v>5</v>
      </c>
      <c r="O4" s="180" t="s">
        <v>11</v>
      </c>
    </row>
    <row r="5" spans="1:15" ht="13.5" thickBot="1" x14ac:dyDescent="0.25">
      <c r="A5" s="166"/>
      <c r="B5" s="168"/>
      <c r="C5" s="170"/>
      <c r="D5" s="172"/>
      <c r="E5" s="6" t="s">
        <v>6</v>
      </c>
      <c r="F5" s="7" t="s">
        <v>7</v>
      </c>
      <c r="G5" s="8" t="s">
        <v>8</v>
      </c>
      <c r="H5" s="45" t="s">
        <v>9</v>
      </c>
      <c r="I5" s="8" t="s">
        <v>6</v>
      </c>
      <c r="J5" s="7" t="s">
        <v>7</v>
      </c>
      <c r="K5" s="8" t="s">
        <v>8</v>
      </c>
      <c r="L5" s="45" t="s">
        <v>9</v>
      </c>
      <c r="M5" s="174"/>
      <c r="N5" s="176"/>
      <c r="O5" s="181"/>
    </row>
    <row r="6" spans="1:15" ht="13.5" thickBot="1" x14ac:dyDescent="0.25">
      <c r="A6" s="182" t="s">
        <v>15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</row>
    <row r="7" spans="1:15" ht="13.5" thickBot="1" x14ac:dyDescent="0.25">
      <c r="A7" s="121">
        <v>44.8</v>
      </c>
      <c r="B7" s="122" t="s">
        <v>35</v>
      </c>
      <c r="C7" s="123">
        <v>1999</v>
      </c>
      <c r="D7" s="124" t="s">
        <v>32</v>
      </c>
      <c r="E7" s="148">
        <v>30</v>
      </c>
      <c r="F7" s="90">
        <v>-35</v>
      </c>
      <c r="G7" s="148">
        <v>35</v>
      </c>
      <c r="H7" s="125">
        <f>IF(MAX(E7:G7)&lt;0,0,MAX(E7:G7))</f>
        <v>35</v>
      </c>
      <c r="I7" s="148">
        <v>40</v>
      </c>
      <c r="J7" s="148">
        <v>45</v>
      </c>
      <c r="K7" s="151">
        <v>50</v>
      </c>
      <c r="L7" s="125">
        <f>IF(MAX(I7:K7)&lt;0,0,MAX(I7:K7))</f>
        <v>50</v>
      </c>
      <c r="M7" s="127">
        <f>SUM(H7,L7)</f>
        <v>85</v>
      </c>
      <c r="N7" s="128">
        <f>IF(ISNUMBER(A7), (IF(153.655&lt; A7,M7, TRUNC(10^(0.783497476*((LOG((A7/153.655)/LOG(10))*(LOG((A7/153.655)/LOG(10)))))),4)*M7)), 0)</f>
        <v>142.52800000000002</v>
      </c>
      <c r="O7" s="126"/>
    </row>
    <row r="8" spans="1:15" ht="13.5" hidden="1" thickBot="1" x14ac:dyDescent="0.25">
      <c r="A8" s="129"/>
      <c r="B8" s="130"/>
      <c r="C8" s="131"/>
      <c r="D8" s="132"/>
      <c r="E8" s="37"/>
      <c r="F8" s="37"/>
      <c r="G8" s="37"/>
      <c r="H8" s="133">
        <f>IF(MAX(E8:G8)&lt;0,0,MAX(E8:G8))</f>
        <v>0</v>
      </c>
      <c r="I8" s="37"/>
      <c r="J8" s="37"/>
      <c r="K8" s="109"/>
      <c r="L8" s="133">
        <f>IF(MAX(I8:K8)&lt;0,0,MAX(I8:K8))</f>
        <v>0</v>
      </c>
      <c r="M8" s="134">
        <f>SUM(H8,L8)</f>
        <v>0</v>
      </c>
      <c r="N8" s="135">
        <f>IF(ISNUMBER(A8), (IF(175.508&lt; A8,M8, TRUNC(10^(0.75194503*((LOG((A8/175.508)/LOG(10))*(LOG((A8/175.508)/LOG(10)))))),4)*M8)), 0)</f>
        <v>0</v>
      </c>
      <c r="O8" s="109"/>
    </row>
    <row r="9" spans="1:15" ht="13.5" hidden="1" thickBot="1" x14ac:dyDescent="0.25">
      <c r="A9" s="30"/>
      <c r="B9" s="114"/>
      <c r="C9" s="115"/>
      <c r="D9" s="116"/>
      <c r="E9" s="34"/>
      <c r="F9" s="34"/>
      <c r="G9" s="34"/>
      <c r="H9" s="117">
        <f t="shared" ref="H9:H10" si="0">IF(MAX(E9:G9)&lt;0,0,MAX(E9:G9))</f>
        <v>0</v>
      </c>
      <c r="I9" s="34"/>
      <c r="J9" s="34"/>
      <c r="K9" s="118"/>
      <c r="L9" s="117">
        <f t="shared" ref="L9:L12" si="1">IF(MAX(I9:K9)&lt;0,0,MAX(I9:K9))</f>
        <v>0</v>
      </c>
      <c r="M9" s="119">
        <f t="shared" ref="M9:M12" si="2">SUM(H9,L9)</f>
        <v>0</v>
      </c>
      <c r="N9" s="120">
        <f t="shared" ref="N9:N13" si="3">IF(ISNUMBER(A9), (IF(175.508&lt; A9,M9, TRUNC(10^(0.75194503*((LOG((A9/175.508)/LOG(10))*(LOG((A9/175.508)/LOG(10)))))),4)*M9)), 0)</f>
        <v>0</v>
      </c>
      <c r="O9" s="64">
        <f>RANK(M9,(M9:M9))</f>
        <v>1</v>
      </c>
    </row>
    <row r="10" spans="1:15" ht="13.5" hidden="1" thickBot="1" x14ac:dyDescent="0.25">
      <c r="A10" s="11"/>
      <c r="B10" s="23"/>
      <c r="C10" s="24"/>
      <c r="D10" s="51"/>
      <c r="E10" s="36"/>
      <c r="F10" s="36"/>
      <c r="G10" s="36"/>
      <c r="H10" s="46">
        <f t="shared" si="0"/>
        <v>0</v>
      </c>
      <c r="I10" s="36"/>
      <c r="J10" s="36"/>
      <c r="K10" s="52"/>
      <c r="L10" s="46">
        <f t="shared" si="1"/>
        <v>0</v>
      </c>
      <c r="M10" s="71">
        <f t="shared" si="2"/>
        <v>0</v>
      </c>
      <c r="N10" s="44">
        <f t="shared" si="3"/>
        <v>0</v>
      </c>
      <c r="O10" s="60">
        <f t="shared" ref="O10:O12" si="4">RANK(M10,(M9:M10))</f>
        <v>1</v>
      </c>
    </row>
    <row r="11" spans="1:15" ht="13.5" hidden="1" thickBot="1" x14ac:dyDescent="0.25">
      <c r="A11" s="11"/>
      <c r="B11" s="23"/>
      <c r="C11" s="24"/>
      <c r="D11" s="51"/>
      <c r="E11" s="36"/>
      <c r="F11" s="36"/>
      <c r="G11" s="36"/>
      <c r="H11" s="46">
        <f t="shared" ref="H11:H13" si="5">IF(MAX(E11:G11)&lt;0,0,MAX(E11:G11))</f>
        <v>0</v>
      </c>
      <c r="I11" s="36"/>
      <c r="J11" s="36"/>
      <c r="K11" s="52"/>
      <c r="L11" s="46">
        <f t="shared" si="1"/>
        <v>0</v>
      </c>
      <c r="M11" s="71">
        <f t="shared" si="2"/>
        <v>0</v>
      </c>
      <c r="N11" s="44">
        <f t="shared" si="3"/>
        <v>0</v>
      </c>
      <c r="O11" s="60">
        <f t="shared" si="4"/>
        <v>1</v>
      </c>
    </row>
    <row r="12" spans="1:15" ht="13.5" hidden="1" thickBot="1" x14ac:dyDescent="0.25">
      <c r="A12" s="11"/>
      <c r="B12" s="23"/>
      <c r="C12" s="24"/>
      <c r="D12" s="51"/>
      <c r="E12" s="36"/>
      <c r="F12" s="36"/>
      <c r="G12" s="36"/>
      <c r="H12" s="46">
        <f t="shared" si="5"/>
        <v>0</v>
      </c>
      <c r="I12" s="36"/>
      <c r="J12" s="36"/>
      <c r="K12" s="52"/>
      <c r="L12" s="46">
        <f t="shared" si="1"/>
        <v>0</v>
      </c>
      <c r="M12" s="71">
        <f t="shared" si="2"/>
        <v>0</v>
      </c>
      <c r="N12" s="44">
        <f t="shared" si="3"/>
        <v>0</v>
      </c>
      <c r="O12" s="60">
        <f t="shared" si="4"/>
        <v>1</v>
      </c>
    </row>
    <row r="13" spans="1:15" ht="13.5" hidden="1" thickBot="1" x14ac:dyDescent="0.25">
      <c r="A13" s="11"/>
      <c r="B13" s="23"/>
      <c r="C13" s="24"/>
      <c r="D13" s="51"/>
      <c r="E13" s="36"/>
      <c r="F13" s="36"/>
      <c r="G13" s="36"/>
      <c r="H13" s="46">
        <f t="shared" si="5"/>
        <v>0</v>
      </c>
      <c r="I13" s="36"/>
      <c r="J13" s="36"/>
      <c r="K13" s="52"/>
      <c r="L13" s="46">
        <f t="shared" ref="L13" si="6">IF(MAX(I13:K13)&lt;0,0,MAX(I13:K13))</f>
        <v>0</v>
      </c>
      <c r="M13" s="71">
        <f t="shared" ref="M13" si="7">SUM(H13,L13)</f>
        <v>0</v>
      </c>
      <c r="N13" s="44">
        <f t="shared" si="3"/>
        <v>0</v>
      </c>
      <c r="O13" s="60">
        <f>RANK(M13,(M7:M13))</f>
        <v>2</v>
      </c>
    </row>
    <row r="14" spans="1:15" ht="13.5" thickBot="1" x14ac:dyDescent="0.25">
      <c r="A14" s="177" t="s">
        <v>23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9"/>
    </row>
    <row r="15" spans="1:15" ht="13.5" hidden="1" thickBot="1" x14ac:dyDescent="0.25">
      <c r="A15" s="25"/>
      <c r="B15" s="26"/>
      <c r="C15" s="27"/>
      <c r="D15" s="28"/>
      <c r="E15" s="36"/>
      <c r="F15" s="36"/>
      <c r="G15" s="36"/>
      <c r="H15" s="47">
        <f t="shared" ref="H15:H66" si="8">IF(MAX(E15:G15)&lt;0,0,MAX(E15:G15))</f>
        <v>0</v>
      </c>
      <c r="I15" s="36"/>
      <c r="J15" s="36"/>
      <c r="K15" s="36"/>
      <c r="L15" s="47">
        <f t="shared" ref="L15:L66" si="9">IF(MAX(I15:K15)&lt;0,0,MAX(I15:K15))</f>
        <v>0</v>
      </c>
      <c r="M15" s="72">
        <f>SUM(H15,L15)</f>
        <v>0</v>
      </c>
      <c r="N15" s="29">
        <f t="shared" ref="N15:N66" si="10">IF(ISNUMBER(A15), (IF(175.508&lt; A15,M15, TRUNC(10^(0.75194503*((LOG((A15/175.508)/LOG(10))*(LOG((A15/175.508)/LOG(10)))))),4)*M15)), 0)</f>
        <v>0</v>
      </c>
      <c r="O15" s="63">
        <f>RANK(M15,(M15:M18))</f>
        <v>2</v>
      </c>
    </row>
    <row r="16" spans="1:15" ht="13.5" hidden="1" thickBot="1" x14ac:dyDescent="0.25">
      <c r="A16" s="19"/>
      <c r="B16" s="21"/>
      <c r="C16" s="20"/>
      <c r="D16" s="22"/>
      <c r="E16" s="38"/>
      <c r="F16" s="39"/>
      <c r="G16" s="38"/>
      <c r="H16" s="50">
        <f t="shared" si="8"/>
        <v>0</v>
      </c>
      <c r="I16" s="38"/>
      <c r="J16" s="38"/>
      <c r="K16" s="38"/>
      <c r="L16" s="50">
        <f t="shared" si="9"/>
        <v>0</v>
      </c>
      <c r="M16" s="138">
        <f t="shared" ref="M16:M66" si="11">SUM(H16,L16)</f>
        <v>0</v>
      </c>
      <c r="N16" s="139">
        <f t="shared" si="10"/>
        <v>0</v>
      </c>
      <c r="O16" s="65">
        <f>RANK(M16,(M15:M18))</f>
        <v>2</v>
      </c>
    </row>
    <row r="17" spans="1:15" ht="13.5" thickBot="1" x14ac:dyDescent="0.25">
      <c r="A17" s="140">
        <v>48.6</v>
      </c>
      <c r="B17" s="141" t="s">
        <v>33</v>
      </c>
      <c r="C17" s="142">
        <v>2002</v>
      </c>
      <c r="D17" s="143" t="s">
        <v>34</v>
      </c>
      <c r="E17" s="149">
        <v>32</v>
      </c>
      <c r="F17" s="149">
        <v>35</v>
      </c>
      <c r="G17" s="149">
        <v>38</v>
      </c>
      <c r="H17" s="145">
        <f>IF(MAX(E17:G17)&lt;0,0,MAX(E17:G17))</f>
        <v>38</v>
      </c>
      <c r="I17" s="149">
        <v>42</v>
      </c>
      <c r="J17" s="149">
        <v>45</v>
      </c>
      <c r="K17" s="144">
        <v>-48</v>
      </c>
      <c r="L17" s="145">
        <f>IF(MAX(I17:K17)&lt;0,0,MAX(I17:K17))</f>
        <v>45</v>
      </c>
      <c r="M17" s="146">
        <f>SUM(H17,L17)</f>
        <v>83</v>
      </c>
      <c r="N17" s="128">
        <f>IF(ISNUMBER(A17), (IF(153.655&lt; A17,M17, TRUNC(10^(0.783497476*((LOG((A17/153.655)/LOG(10))*(LOG((A17/153.655)/LOG(10)))))),4)*M17)), 0)</f>
        <v>130.27680000000001</v>
      </c>
      <c r="O17" s="109"/>
    </row>
    <row r="18" spans="1:15" hidden="1" x14ac:dyDescent="0.2">
      <c r="A18" s="204"/>
      <c r="B18" s="21"/>
      <c r="C18" s="205"/>
      <c r="D18" s="22"/>
      <c r="E18" s="39"/>
      <c r="F18" s="39"/>
      <c r="G18" s="39"/>
      <c r="H18" s="50">
        <f>IF(MAX(E18:G18)&lt;0,0,MAX(E18:G18))</f>
        <v>0</v>
      </c>
      <c r="I18" s="39"/>
      <c r="J18" s="39"/>
      <c r="K18" s="39"/>
      <c r="L18" s="50">
        <f>IF(MAX(I18:K18)&lt;0,0,MAX(I18:K18))</f>
        <v>0</v>
      </c>
      <c r="M18" s="206">
        <f>SUM(H18,L18)</f>
        <v>0</v>
      </c>
      <c r="N18" s="139">
        <f>IF(ISNUMBER(A18), (IF(175.508&lt; A18,M18, TRUNC(10^(0.75194503*((LOG((A18/175.508)/LOG(10))*(LOG((A18/175.508)/LOG(10)))))),4)*M18)), 0)</f>
        <v>0</v>
      </c>
      <c r="O18" s="110"/>
    </row>
    <row r="19" spans="1:15" ht="13.5" thickBot="1" x14ac:dyDescent="0.25">
      <c r="A19" s="182" t="s">
        <v>24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4"/>
    </row>
    <row r="20" spans="1:15" x14ac:dyDescent="0.2">
      <c r="A20" s="121">
        <v>50.1</v>
      </c>
      <c r="B20" s="87" t="s">
        <v>36</v>
      </c>
      <c r="C20" s="56">
        <v>2004</v>
      </c>
      <c r="D20" s="89" t="s">
        <v>37</v>
      </c>
      <c r="E20" s="148">
        <v>38</v>
      </c>
      <c r="F20" s="90">
        <v>-41</v>
      </c>
      <c r="G20" s="148">
        <v>41</v>
      </c>
      <c r="H20" s="57">
        <f t="shared" ref="H20:H27" si="12">IF(MAX(E20:G20)&lt;0,0,MAX(E20:G20))</f>
        <v>41</v>
      </c>
      <c r="I20" s="90">
        <v>-48</v>
      </c>
      <c r="J20" s="150">
        <v>-48</v>
      </c>
      <c r="K20" s="148">
        <v>48</v>
      </c>
      <c r="L20" s="57">
        <f t="shared" ref="L20:L27" si="13">IF(MAX(I20:K20)&lt;0,0,MAX(I20:K20))</f>
        <v>48</v>
      </c>
      <c r="M20" s="111">
        <f t="shared" ref="M20:M27" si="14">SUM(H20,L20)</f>
        <v>89</v>
      </c>
      <c r="N20" s="128">
        <f>IF(ISNUMBER(A20), (IF(153.655&lt; A20,M20, TRUNC(10^(0.783497476*((LOG((A20/153.655)/LOG(10))*(LOG((A20/153.655)/LOG(10)))))),4)*M20)), 0)</f>
        <v>136.45479999999998</v>
      </c>
      <c r="O20" s="126"/>
    </row>
    <row r="21" spans="1:15" x14ac:dyDescent="0.2">
      <c r="A21" s="129">
        <v>53.6</v>
      </c>
      <c r="B21" s="1" t="s">
        <v>39</v>
      </c>
      <c r="C21" s="54">
        <v>1999</v>
      </c>
      <c r="D21" s="9" t="s">
        <v>38</v>
      </c>
      <c r="E21" s="152">
        <v>46</v>
      </c>
      <c r="F21" s="152">
        <v>49</v>
      </c>
      <c r="G21" s="37">
        <v>-50</v>
      </c>
      <c r="H21" s="48">
        <f t="shared" si="12"/>
        <v>49</v>
      </c>
      <c r="I21" s="37">
        <v>-53</v>
      </c>
      <c r="J21" s="152">
        <v>53</v>
      </c>
      <c r="K21" s="37">
        <v>-58</v>
      </c>
      <c r="L21" s="48">
        <f t="shared" si="13"/>
        <v>53</v>
      </c>
      <c r="M21" s="112">
        <f t="shared" si="14"/>
        <v>102</v>
      </c>
      <c r="N21" s="135">
        <f>IF(ISNUMBER(A21), (IF(153.655&lt; A21,M21, TRUNC(10^(0.783497476*((LOG((A21/153.655)/LOG(10))*(LOG((A21/153.655)/LOG(10)))))),4)*M21)), 0)</f>
        <v>148.7568</v>
      </c>
      <c r="O21" s="109"/>
    </row>
    <row r="22" spans="1:15" x14ac:dyDescent="0.2">
      <c r="A22" s="129">
        <v>53.2</v>
      </c>
      <c r="B22" s="1" t="s">
        <v>40</v>
      </c>
      <c r="C22" s="54">
        <v>2003</v>
      </c>
      <c r="D22" s="9" t="s">
        <v>41</v>
      </c>
      <c r="E22" s="37">
        <v>-40</v>
      </c>
      <c r="F22" s="152">
        <v>40</v>
      </c>
      <c r="G22" s="152">
        <v>45</v>
      </c>
      <c r="H22" s="48">
        <f t="shared" si="12"/>
        <v>45</v>
      </c>
      <c r="I22" s="152">
        <v>60</v>
      </c>
      <c r="J22" s="152">
        <v>64</v>
      </c>
      <c r="K22" s="37">
        <v>-67</v>
      </c>
      <c r="L22" s="48">
        <f t="shared" si="13"/>
        <v>64</v>
      </c>
      <c r="M22" s="112">
        <f t="shared" si="14"/>
        <v>109</v>
      </c>
      <c r="N22" s="135">
        <f>IF(ISNUMBER(A22), (IF(153.655&lt; A22,M22, TRUNC(10^(0.783497476*((LOG((A22/153.655)/LOG(10))*(LOG((A22/153.655)/LOG(10)))))),4)*M22)), 0)</f>
        <v>159.82669999999999</v>
      </c>
      <c r="O22" s="109"/>
    </row>
    <row r="23" spans="1:15" x14ac:dyDescent="0.2">
      <c r="A23" s="129">
        <v>54.3</v>
      </c>
      <c r="B23" s="1" t="s">
        <v>43</v>
      </c>
      <c r="C23" s="54">
        <v>1999</v>
      </c>
      <c r="D23" s="9" t="s">
        <v>42</v>
      </c>
      <c r="E23" s="37">
        <v>-52</v>
      </c>
      <c r="F23" s="152">
        <v>52</v>
      </c>
      <c r="G23" s="37">
        <v>-55</v>
      </c>
      <c r="H23" s="48">
        <f t="shared" si="12"/>
        <v>52</v>
      </c>
      <c r="I23" s="152">
        <v>65</v>
      </c>
      <c r="J23" s="152">
        <v>-69</v>
      </c>
      <c r="K23" s="37">
        <v>-70</v>
      </c>
      <c r="L23" s="48">
        <f t="shared" si="13"/>
        <v>65</v>
      </c>
      <c r="M23" s="112">
        <f t="shared" si="14"/>
        <v>117</v>
      </c>
      <c r="N23" s="135">
        <f>IF(ISNUMBER(A23), (IF(153.655&lt; A23,M23, TRUNC(10^(0.783497476*((LOG((A23/153.655)/LOG(10))*(LOG((A23/153.655)/LOG(10)))))),4)*M23)), 0)</f>
        <v>169.065</v>
      </c>
      <c r="O23" s="109"/>
    </row>
    <row r="24" spans="1:15" ht="13.5" thickBot="1" x14ac:dyDescent="0.25">
      <c r="A24" s="136">
        <v>55</v>
      </c>
      <c r="B24" s="94" t="s">
        <v>44</v>
      </c>
      <c r="C24" s="104">
        <v>2000</v>
      </c>
      <c r="D24" s="96" t="s">
        <v>37</v>
      </c>
      <c r="E24" s="187">
        <v>39</v>
      </c>
      <c r="F24" s="187">
        <v>42</v>
      </c>
      <c r="G24" s="97">
        <v>-45</v>
      </c>
      <c r="H24" s="99">
        <f t="shared" si="12"/>
        <v>42</v>
      </c>
      <c r="I24" s="187">
        <v>48</v>
      </c>
      <c r="J24" s="187">
        <v>51</v>
      </c>
      <c r="K24" s="97">
        <v>-53</v>
      </c>
      <c r="L24" s="99">
        <f t="shared" si="13"/>
        <v>51</v>
      </c>
      <c r="M24" s="113">
        <f t="shared" si="14"/>
        <v>93</v>
      </c>
      <c r="N24" s="196">
        <f>IF(ISNUMBER(A24), (IF(153.655&lt; A24,M24, TRUNC(10^(0.783497476*((LOG((A24/153.655)/LOG(10))*(LOG((A24/153.655)/LOG(10)))))),4)*M24)), 0)</f>
        <v>133.18529999999998</v>
      </c>
      <c r="O24" s="188"/>
    </row>
    <row r="25" spans="1:15" hidden="1" x14ac:dyDescent="0.2">
      <c r="A25" s="147"/>
      <c r="B25" s="26"/>
      <c r="C25" s="59"/>
      <c r="D25" s="28"/>
      <c r="E25" s="35"/>
      <c r="F25" s="35"/>
      <c r="G25" s="35"/>
      <c r="H25" s="47">
        <f t="shared" si="12"/>
        <v>0</v>
      </c>
      <c r="I25" s="35"/>
      <c r="J25" s="35"/>
      <c r="K25" s="35"/>
      <c r="L25" s="47">
        <f t="shared" si="13"/>
        <v>0</v>
      </c>
      <c r="M25" s="185">
        <f t="shared" si="14"/>
        <v>0</v>
      </c>
      <c r="N25" s="29">
        <f t="shared" ref="N20:N27" si="15">IF(ISNUMBER(A25), (IF(175.508&lt; A25,M25, TRUNC(10^(0.75194503*((LOG((A25/175.508)/LOG(10))*(LOG((A25/175.508)/LOG(10)))))),4)*M25)), 0)</f>
        <v>0</v>
      </c>
      <c r="O25" s="186"/>
    </row>
    <row r="26" spans="1:15" hidden="1" x14ac:dyDescent="0.2">
      <c r="A26" s="129"/>
      <c r="B26" s="1"/>
      <c r="C26" s="54"/>
      <c r="D26" s="9"/>
      <c r="E26" s="37"/>
      <c r="F26" s="37"/>
      <c r="G26" s="37"/>
      <c r="H26" s="48">
        <f t="shared" si="12"/>
        <v>0</v>
      </c>
      <c r="I26" s="37"/>
      <c r="J26" s="37"/>
      <c r="K26" s="37"/>
      <c r="L26" s="48">
        <f t="shared" si="13"/>
        <v>0</v>
      </c>
      <c r="M26" s="112">
        <f t="shared" si="14"/>
        <v>0</v>
      </c>
      <c r="N26" s="10">
        <f t="shared" si="15"/>
        <v>0</v>
      </c>
      <c r="O26" s="110"/>
    </row>
    <row r="27" spans="1:15" ht="13.5" hidden="1" thickBot="1" x14ac:dyDescent="0.25">
      <c r="A27" s="136"/>
      <c r="B27" s="94"/>
      <c r="C27" s="104"/>
      <c r="D27" s="96"/>
      <c r="E27" s="97"/>
      <c r="F27" s="97"/>
      <c r="G27" s="97"/>
      <c r="H27" s="99">
        <f t="shared" si="12"/>
        <v>0</v>
      </c>
      <c r="I27" s="97"/>
      <c r="J27" s="97"/>
      <c r="K27" s="97"/>
      <c r="L27" s="99">
        <f t="shared" si="13"/>
        <v>0</v>
      </c>
      <c r="M27" s="113">
        <f t="shared" si="14"/>
        <v>0</v>
      </c>
      <c r="N27" s="43">
        <f t="shared" si="15"/>
        <v>0</v>
      </c>
      <c r="O27" s="110"/>
    </row>
    <row r="28" spans="1:15" hidden="1" x14ac:dyDescent="0.2">
      <c r="A28" s="79"/>
      <c r="B28" s="80"/>
      <c r="C28" s="81"/>
      <c r="D28" s="82"/>
      <c r="E28" s="34"/>
      <c r="F28" s="34"/>
      <c r="G28" s="34"/>
      <c r="H28" s="47">
        <f t="shared" si="8"/>
        <v>0</v>
      </c>
      <c r="I28" s="34"/>
      <c r="J28" s="84"/>
      <c r="K28" s="83"/>
      <c r="L28" s="137">
        <f t="shared" si="9"/>
        <v>0</v>
      </c>
      <c r="M28" s="72">
        <f t="shared" si="11"/>
        <v>0</v>
      </c>
      <c r="N28" s="29">
        <f t="shared" si="10"/>
        <v>0</v>
      </c>
      <c r="O28" s="63">
        <f>RANK(M28,(M27:M39))</f>
        <v>6</v>
      </c>
    </row>
    <row r="29" spans="1:15" hidden="1" x14ac:dyDescent="0.2">
      <c r="A29" s="19"/>
      <c r="B29" s="21"/>
      <c r="C29" s="20"/>
      <c r="D29" s="22"/>
      <c r="E29" s="36"/>
      <c r="F29" s="36"/>
      <c r="G29" s="36"/>
      <c r="H29" s="48">
        <f t="shared" si="8"/>
        <v>0</v>
      </c>
      <c r="I29" s="36"/>
      <c r="J29" s="39"/>
      <c r="K29" s="38"/>
      <c r="L29" s="50">
        <f t="shared" si="9"/>
        <v>0</v>
      </c>
      <c r="M29" s="73">
        <f t="shared" si="11"/>
        <v>0</v>
      </c>
      <c r="N29" s="10">
        <f t="shared" si="10"/>
        <v>0</v>
      </c>
      <c r="O29" s="63">
        <f>RANK(M29,(M28:M39))</f>
        <v>6</v>
      </c>
    </row>
    <row r="30" spans="1:15" hidden="1" x14ac:dyDescent="0.2">
      <c r="A30" s="19"/>
      <c r="B30" s="21"/>
      <c r="C30" s="20"/>
      <c r="D30" s="22"/>
      <c r="E30" s="38"/>
      <c r="F30" s="36"/>
      <c r="G30" s="38"/>
      <c r="H30" s="48">
        <f t="shared" si="8"/>
        <v>0</v>
      </c>
      <c r="I30" s="36"/>
      <c r="J30" s="39"/>
      <c r="K30" s="36"/>
      <c r="L30" s="50">
        <f t="shared" si="9"/>
        <v>0</v>
      </c>
      <c r="M30" s="73">
        <f t="shared" si="11"/>
        <v>0</v>
      </c>
      <c r="N30" s="10">
        <f t="shared" si="10"/>
        <v>0</v>
      </c>
      <c r="O30" s="63">
        <f>RANK(M30,(M20:M33))</f>
        <v>6</v>
      </c>
    </row>
    <row r="31" spans="1:15" hidden="1" x14ac:dyDescent="0.2">
      <c r="A31" s="19"/>
      <c r="B31" s="21"/>
      <c r="C31" s="20"/>
      <c r="D31" s="22"/>
      <c r="E31" s="36"/>
      <c r="F31" s="39"/>
      <c r="G31" s="36"/>
      <c r="H31" s="48">
        <f t="shared" si="8"/>
        <v>0</v>
      </c>
      <c r="I31" s="38"/>
      <c r="J31" s="36"/>
      <c r="K31" s="38"/>
      <c r="L31" s="50">
        <f t="shared" ref="L31:L33" si="16">IF(MAX(I31:K31)&lt;0,0,MAX(I31:K31))</f>
        <v>0</v>
      </c>
      <c r="M31" s="73">
        <f t="shared" ref="M31:M33" si="17">SUM(H31,L31)</f>
        <v>0</v>
      </c>
      <c r="N31" s="10">
        <f t="shared" ref="N31:N33" si="18">IF(ISNUMBER(A31), (IF(175.508&lt; A31,M31, TRUNC(10^(0.75194503*((LOG((A31/175.508)/LOG(10))*(LOG((A31/175.508)/LOG(10)))))),4)*M31)), 0)</f>
        <v>0</v>
      </c>
      <c r="O31" s="63">
        <f>RANK(M31,(M20:M33))</f>
        <v>6</v>
      </c>
    </row>
    <row r="32" spans="1:15" hidden="1" x14ac:dyDescent="0.2">
      <c r="A32" s="19"/>
      <c r="B32" s="21"/>
      <c r="C32" s="20"/>
      <c r="D32" s="22"/>
      <c r="E32" s="36"/>
      <c r="F32" s="39"/>
      <c r="G32" s="36"/>
      <c r="H32" s="48">
        <f t="shared" si="8"/>
        <v>0</v>
      </c>
      <c r="I32" s="38"/>
      <c r="J32" s="36"/>
      <c r="K32" s="38"/>
      <c r="L32" s="50">
        <f t="shared" si="9"/>
        <v>0</v>
      </c>
      <c r="M32" s="73">
        <f t="shared" si="11"/>
        <v>0</v>
      </c>
      <c r="N32" s="10">
        <f t="shared" si="10"/>
        <v>0</v>
      </c>
      <c r="O32" s="63">
        <f>RANK(M32,(M31:M39))</f>
        <v>6</v>
      </c>
    </row>
    <row r="33" spans="1:15" ht="13.5" hidden="1" thickBot="1" x14ac:dyDescent="0.25">
      <c r="A33" s="11"/>
      <c r="B33" s="12"/>
      <c r="C33" s="16"/>
      <c r="D33" s="13"/>
      <c r="E33" s="40"/>
      <c r="F33" s="36"/>
      <c r="G33" s="36"/>
      <c r="H33" s="49">
        <f t="shared" si="8"/>
        <v>0</v>
      </c>
      <c r="I33" s="36"/>
      <c r="J33" s="36"/>
      <c r="K33" s="40"/>
      <c r="L33" s="49">
        <f t="shared" si="16"/>
        <v>0</v>
      </c>
      <c r="M33" s="74">
        <f t="shared" si="17"/>
        <v>0</v>
      </c>
      <c r="N33" s="14">
        <f t="shared" si="18"/>
        <v>0</v>
      </c>
      <c r="O33" s="60">
        <f>RANK(M33,(M20:M33))</f>
        <v>6</v>
      </c>
    </row>
    <row r="34" spans="1:15" ht="13.5" thickBot="1" x14ac:dyDescent="0.25">
      <c r="A34" s="158" t="s">
        <v>25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60"/>
    </row>
    <row r="35" spans="1:15" s="189" customFormat="1" x14ac:dyDescent="0.2">
      <c r="A35" s="69">
        <v>58.3</v>
      </c>
      <c r="B35" s="55" t="s">
        <v>45</v>
      </c>
      <c r="C35" s="56">
        <v>1999</v>
      </c>
      <c r="D35" s="56" t="s">
        <v>46</v>
      </c>
      <c r="E35" s="148">
        <v>48</v>
      </c>
      <c r="F35" s="148">
        <v>52</v>
      </c>
      <c r="G35" s="90">
        <v>-55</v>
      </c>
      <c r="H35" s="57">
        <f t="shared" ref="H35:H39" si="19">IF(MAX(E35:G35)&lt;0,0,MAX(E35:G35))</f>
        <v>52</v>
      </c>
      <c r="I35" s="148">
        <v>68</v>
      </c>
      <c r="J35" s="90">
        <v>-72</v>
      </c>
      <c r="K35" s="148">
        <v>73</v>
      </c>
      <c r="L35" s="57">
        <f t="shared" ref="L35:L39" si="20">IF(MAX(I35:K35)&lt;0,0,MAX(I35:K35))</f>
        <v>73</v>
      </c>
      <c r="M35" s="111">
        <f t="shared" ref="M35:M39" si="21">SUM(H35,L35)</f>
        <v>125</v>
      </c>
      <c r="N35" s="128">
        <f>IF(ISNUMBER(A35), (IF(153.655&lt; A35,M35, TRUNC(10^(0.783497476*((LOG((A35/153.655)/LOG(10))*(LOG((A35/153.655)/LOG(10)))))),4)*M35)), 0)</f>
        <v>172.0625</v>
      </c>
      <c r="O35" s="109"/>
    </row>
    <row r="36" spans="1:15" s="190" customFormat="1" x14ac:dyDescent="0.2">
      <c r="A36" s="68">
        <v>58.5</v>
      </c>
      <c r="B36" s="53" t="s">
        <v>47</v>
      </c>
      <c r="C36" s="54">
        <v>2001</v>
      </c>
      <c r="D36" s="54" t="s">
        <v>34</v>
      </c>
      <c r="E36" s="152">
        <v>35</v>
      </c>
      <c r="F36" s="152">
        <v>38</v>
      </c>
      <c r="G36" s="152">
        <v>40</v>
      </c>
      <c r="H36" s="48">
        <f t="shared" si="19"/>
        <v>40</v>
      </c>
      <c r="I36" s="152">
        <v>50</v>
      </c>
      <c r="J36" s="37">
        <v>-55</v>
      </c>
      <c r="K36" s="152">
        <v>-55</v>
      </c>
      <c r="L36" s="48">
        <f t="shared" si="20"/>
        <v>50</v>
      </c>
      <c r="M36" s="112">
        <f t="shared" si="21"/>
        <v>90</v>
      </c>
      <c r="N36" s="135">
        <f>IF(ISNUMBER(A36), (IF(153.655&lt; A36,M36, TRUNC(10^(0.783497476*((LOG((A36/153.655)/LOG(10))*(LOG((A36/153.655)/LOG(10)))))),4)*M36)), 0)</f>
        <v>123.60599999999999</v>
      </c>
      <c r="O36" s="109"/>
    </row>
    <row r="37" spans="1:15" s="190" customFormat="1" x14ac:dyDescent="0.2">
      <c r="A37" s="68">
        <v>57.7</v>
      </c>
      <c r="B37" s="53" t="s">
        <v>48</v>
      </c>
      <c r="C37" s="54">
        <v>1999</v>
      </c>
      <c r="D37" s="54" t="s">
        <v>46</v>
      </c>
      <c r="E37" s="152">
        <v>54</v>
      </c>
      <c r="F37" s="152">
        <v>57</v>
      </c>
      <c r="G37" s="37">
        <v>-59</v>
      </c>
      <c r="H37" s="48">
        <f t="shared" si="19"/>
        <v>57</v>
      </c>
      <c r="I37" s="152">
        <v>67</v>
      </c>
      <c r="J37" s="37">
        <v>-70</v>
      </c>
      <c r="K37" s="152">
        <v>70</v>
      </c>
      <c r="L37" s="48">
        <f t="shared" si="20"/>
        <v>70</v>
      </c>
      <c r="M37" s="112">
        <f t="shared" si="21"/>
        <v>127</v>
      </c>
      <c r="N37" s="135">
        <f>IF(ISNUMBER(A37), (IF(153.655&lt; A37,M37, TRUNC(10^(0.783497476*((LOG((A37/153.655)/LOG(10))*(LOG((A37/153.655)/LOG(10)))))),4)*M37)), 0)</f>
        <v>176.02199999999999</v>
      </c>
      <c r="O37" s="109"/>
    </row>
    <row r="38" spans="1:15" s="190" customFormat="1" x14ac:dyDescent="0.2">
      <c r="A38" s="68">
        <v>58.5</v>
      </c>
      <c r="B38" s="53" t="s">
        <v>49</v>
      </c>
      <c r="C38" s="54">
        <v>2003</v>
      </c>
      <c r="D38" s="54" t="s">
        <v>38</v>
      </c>
      <c r="E38" s="152">
        <v>59</v>
      </c>
      <c r="F38" s="152">
        <v>63</v>
      </c>
      <c r="G38" s="37">
        <v>-66</v>
      </c>
      <c r="H38" s="48">
        <f t="shared" si="19"/>
        <v>63</v>
      </c>
      <c r="I38" s="152">
        <v>73</v>
      </c>
      <c r="J38" s="152">
        <v>77</v>
      </c>
      <c r="K38" s="37">
        <v>-80</v>
      </c>
      <c r="L38" s="48">
        <f t="shared" si="20"/>
        <v>77</v>
      </c>
      <c r="M38" s="112">
        <f t="shared" si="21"/>
        <v>140</v>
      </c>
      <c r="N38" s="135">
        <f>IF(ISNUMBER(A38), (IF(153.655&lt; A38,M38, TRUNC(10^(0.783497476*((LOG((A38/153.655)/LOG(10))*(LOG((A38/153.655)/LOG(10)))))),4)*M38)), 0)</f>
        <v>192.27599999999998</v>
      </c>
      <c r="O38" s="109"/>
    </row>
    <row r="39" spans="1:15" s="191" customFormat="1" ht="13.5" thickBot="1" x14ac:dyDescent="0.25">
      <c r="A39" s="68">
        <v>56.8</v>
      </c>
      <c r="B39" s="53" t="s">
        <v>50</v>
      </c>
      <c r="C39" s="54">
        <v>2003</v>
      </c>
      <c r="D39" s="54" t="s">
        <v>41</v>
      </c>
      <c r="E39" s="152">
        <v>51</v>
      </c>
      <c r="F39" s="152">
        <v>53</v>
      </c>
      <c r="G39" s="152">
        <v>56</v>
      </c>
      <c r="H39" s="48">
        <f t="shared" si="19"/>
        <v>56</v>
      </c>
      <c r="I39" s="152">
        <v>59</v>
      </c>
      <c r="J39" s="152">
        <v>63</v>
      </c>
      <c r="K39" s="37">
        <v>-64</v>
      </c>
      <c r="L39" s="48">
        <f t="shared" si="20"/>
        <v>63</v>
      </c>
      <c r="M39" s="112">
        <f t="shared" si="21"/>
        <v>119</v>
      </c>
      <c r="N39" s="44">
        <f>IF(ISNUMBER(A39), (IF(153.655&lt; A39,M39, TRUNC(10^(0.783497476*((LOG((A39/153.655)/LOG(10))*(LOG((A39/153.655)/LOG(10)))))),4)*M39)), 0)</f>
        <v>166.6833</v>
      </c>
      <c r="O39" s="109"/>
    </row>
    <row r="40" spans="1:15" ht="13.5" thickBot="1" x14ac:dyDescent="0.25">
      <c r="A40" s="177" t="s">
        <v>26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9"/>
    </row>
    <row r="41" spans="1:15" x14ac:dyDescent="0.2">
      <c r="A41" s="69">
        <v>61.4</v>
      </c>
      <c r="B41" s="55" t="s">
        <v>51</v>
      </c>
      <c r="C41" s="56">
        <v>2002</v>
      </c>
      <c r="D41" s="56" t="s">
        <v>38</v>
      </c>
      <c r="E41" s="148">
        <v>54</v>
      </c>
      <c r="F41" s="90">
        <v>-58</v>
      </c>
      <c r="G41" s="90">
        <v>-58</v>
      </c>
      <c r="H41" s="57">
        <f t="shared" ref="H41:H43" si="22">IF(MAX(E41:G41)&lt;0,0,MAX(E41:G41))</f>
        <v>54</v>
      </c>
      <c r="I41" s="148">
        <v>74</v>
      </c>
      <c r="J41" s="148">
        <v>78</v>
      </c>
      <c r="K41" s="90">
        <v>-81</v>
      </c>
      <c r="L41" s="57">
        <f t="shared" ref="L41:L43" si="23">IF(MAX(I41:K41)&lt;0,0,MAX(I41:K41))</f>
        <v>78</v>
      </c>
      <c r="M41" s="111">
        <f t="shared" ref="M41:M43" si="24">SUM(H41,L41)</f>
        <v>132</v>
      </c>
      <c r="N41" s="128">
        <f>IF(ISNUMBER(A41), (IF(153.655&lt; A41,M41, TRUNC(10^(0.783497476*((LOG((A41/153.655)/LOG(10))*(LOG((A41/153.655)/LOG(10)))))),4)*M41)), 0)</f>
        <v>175.75799999999998</v>
      </c>
      <c r="O41" s="56"/>
    </row>
    <row r="42" spans="1:15" x14ac:dyDescent="0.2">
      <c r="A42" s="68">
        <v>60.6</v>
      </c>
      <c r="B42" s="53" t="s">
        <v>52</v>
      </c>
      <c r="C42" s="54">
        <v>1999</v>
      </c>
      <c r="D42" s="54" t="s">
        <v>42</v>
      </c>
      <c r="E42" s="152">
        <v>58</v>
      </c>
      <c r="F42" s="37">
        <v>-61</v>
      </c>
      <c r="G42" s="152">
        <v>62</v>
      </c>
      <c r="H42" s="48">
        <f t="shared" si="22"/>
        <v>62</v>
      </c>
      <c r="I42" s="152">
        <v>72</v>
      </c>
      <c r="J42" s="152">
        <v>-76</v>
      </c>
      <c r="K42" s="37">
        <v>-78</v>
      </c>
      <c r="L42" s="48">
        <f t="shared" si="23"/>
        <v>72</v>
      </c>
      <c r="M42" s="112">
        <f t="shared" si="24"/>
        <v>134</v>
      </c>
      <c r="N42" s="135">
        <f>IF(ISNUMBER(A42), (IF(153.655&lt; A42,M42, TRUNC(10^(0.783497476*((LOG((A42/153.655)/LOG(10))*(LOG((A42/153.655)/LOG(10)))))),4)*M42)), 0)</f>
        <v>179.89500000000001</v>
      </c>
      <c r="O42" s="54"/>
    </row>
    <row r="43" spans="1:15" ht="13.5" thickBot="1" x14ac:dyDescent="0.25">
      <c r="A43" s="68">
        <v>62</v>
      </c>
      <c r="B43" s="53" t="s">
        <v>53</v>
      </c>
      <c r="C43" s="54">
        <v>2002</v>
      </c>
      <c r="D43" s="54" t="s">
        <v>34</v>
      </c>
      <c r="E43" s="152">
        <v>40</v>
      </c>
      <c r="F43" s="37">
        <v>-42</v>
      </c>
      <c r="G43" s="152">
        <v>42</v>
      </c>
      <c r="H43" s="48">
        <f t="shared" si="22"/>
        <v>42</v>
      </c>
      <c r="I43" s="152">
        <v>50</v>
      </c>
      <c r="J43" s="152">
        <v>53</v>
      </c>
      <c r="K43" s="152">
        <v>56</v>
      </c>
      <c r="L43" s="48">
        <f t="shared" si="23"/>
        <v>56</v>
      </c>
      <c r="M43" s="112">
        <f t="shared" si="24"/>
        <v>98</v>
      </c>
      <c r="N43" s="196">
        <f>IF(ISNUMBER(A43), (IF(153.655&lt; A43,M43, TRUNC(10^(0.783497476*((LOG((A43/153.655)/LOG(10))*(LOG((A43/153.655)/LOG(10)))))),4)*M43)), 0)</f>
        <v>129.69319999999999</v>
      </c>
      <c r="O43" s="54"/>
    </row>
    <row r="44" spans="1:15" ht="13.5" hidden="1" thickBot="1" x14ac:dyDescent="0.25">
      <c r="A44" s="67"/>
      <c r="B44" s="58"/>
      <c r="C44" s="59"/>
      <c r="D44" s="59"/>
      <c r="E44" s="34"/>
      <c r="F44" s="34"/>
      <c r="G44" s="34"/>
      <c r="H44" s="47">
        <f t="shared" ref="H44" si="25">IF(MAX(E44:G44)&lt;0,0,MAX(E44:G44))</f>
        <v>0</v>
      </c>
      <c r="I44" s="34"/>
      <c r="J44" s="34"/>
      <c r="K44" s="34"/>
      <c r="L44" s="47">
        <f t="shared" ref="L44" si="26">IF(MAX(I44:K44)&lt;0,0,MAX(I44:K44))</f>
        <v>0</v>
      </c>
      <c r="M44" s="72">
        <f t="shared" ref="M44" si="27">SUM(H44,L44)</f>
        <v>0</v>
      </c>
      <c r="N44" s="29">
        <f t="shared" ref="N44" si="28">IF(ISNUMBER(A44), (IF(175.508&lt; A44,M44, TRUNC(10^(0.75194503*((LOG((A44/175.508)/LOG(10))*(LOG((A44/175.508)/LOG(10)))))),4)*M44)), 0)</f>
        <v>0</v>
      </c>
      <c r="O44" s="76">
        <f>RANK(M44,(M41:M45))</f>
        <v>4</v>
      </c>
    </row>
    <row r="45" spans="1:15" ht="13.5" hidden="1" thickBot="1" x14ac:dyDescent="0.25">
      <c r="A45" s="30"/>
      <c r="B45" s="31"/>
      <c r="C45" s="32"/>
      <c r="D45" s="33"/>
      <c r="E45" s="36"/>
      <c r="F45" s="78"/>
      <c r="G45" s="36"/>
      <c r="H45" s="49">
        <f t="shared" ref="H45" si="29">IF(MAX(E45:G45)&lt;0,0,MAX(E45:G45))</f>
        <v>0</v>
      </c>
      <c r="I45" s="36"/>
      <c r="J45" s="41"/>
      <c r="K45" s="36"/>
      <c r="L45" s="49">
        <f t="shared" ref="L45" si="30">IF(MAX(I45:K45)&lt;0,0,MAX(I45:K45))</f>
        <v>0</v>
      </c>
      <c r="M45" s="74">
        <f t="shared" ref="M45" si="31">SUM(H45,L45)</f>
        <v>0</v>
      </c>
      <c r="N45" s="14">
        <f t="shared" ref="N45" si="32">IF(ISNUMBER(A45), (IF(175.508&lt; A45,M45, TRUNC(10^(0.75194503*((LOG((A45/175.508)/LOG(10))*(LOG((A45/175.508)/LOG(10)))))),4)*M45)), 0)</f>
        <v>0</v>
      </c>
      <c r="O45" s="76">
        <f>RANK(M45,(M41:M45))</f>
        <v>4</v>
      </c>
    </row>
    <row r="46" spans="1:15" ht="13.5" thickBot="1" x14ac:dyDescent="0.25">
      <c r="A46" s="177" t="s">
        <v>27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9"/>
    </row>
    <row r="47" spans="1:15" ht="13.5" thickBot="1" x14ac:dyDescent="0.25">
      <c r="A47" s="86">
        <v>67</v>
      </c>
      <c r="B47" s="87" t="s">
        <v>54</v>
      </c>
      <c r="C47" s="88">
        <v>2002</v>
      </c>
      <c r="D47" s="89" t="s">
        <v>46</v>
      </c>
      <c r="E47" s="153">
        <v>58</v>
      </c>
      <c r="F47" s="90">
        <v>-61</v>
      </c>
      <c r="G47" s="153">
        <v>61</v>
      </c>
      <c r="H47" s="57">
        <f>IF(MAX(E47:G47)&lt;0,0,MAX(E47:G47))</f>
        <v>61</v>
      </c>
      <c r="I47" s="148">
        <v>73</v>
      </c>
      <c r="J47" s="90">
        <v>-78</v>
      </c>
      <c r="K47" s="154">
        <v>78</v>
      </c>
      <c r="L47" s="57">
        <f>IF(MAX(I47:K47)&lt;0,0,MAX(I47:K47))</f>
        <v>78</v>
      </c>
      <c r="M47" s="75">
        <f>SUM(H47,L47)</f>
        <v>139</v>
      </c>
      <c r="N47" s="128">
        <f>IF(ISNUMBER(A47), (IF(153.655&lt; A47,M47, TRUNC(10^(0.783497476*((LOG((A47/153.655)/LOG(10))*(LOG((A47/153.655)/LOG(10)))))),4)*M47)), 0)</f>
        <v>175.7099</v>
      </c>
      <c r="O47" s="106"/>
    </row>
    <row r="48" spans="1:15" hidden="1" x14ac:dyDescent="0.2">
      <c r="A48" s="2"/>
      <c r="B48" s="1"/>
      <c r="C48" s="15"/>
      <c r="D48" s="9"/>
      <c r="E48" s="36"/>
      <c r="F48" s="37"/>
      <c r="G48" s="36"/>
      <c r="H48" s="48">
        <f>IF(MAX(E48:G48)&lt;0,0,MAX(E48:G48))</f>
        <v>0</v>
      </c>
      <c r="I48" s="37"/>
      <c r="J48" s="37"/>
      <c r="K48" s="92"/>
      <c r="L48" s="48">
        <f>IF(MAX(I48:K48)&lt;0,0,MAX(I48:K48))</f>
        <v>0</v>
      </c>
      <c r="M48" s="73">
        <f>SUM(H48,L48)</f>
        <v>0</v>
      </c>
      <c r="N48" s="10">
        <f>IF(ISNUMBER(A48), (IF(175.508&lt; A48,M48, TRUNC(10^(0.75194503*((LOG((A48/175.508)/LOG(10))*(LOG((A48/175.508)/LOG(10)))))),4)*M48)), 0)</f>
        <v>0</v>
      </c>
      <c r="O48" s="107"/>
    </row>
    <row r="49" spans="1:15" hidden="1" x14ac:dyDescent="0.2">
      <c r="A49" s="2"/>
      <c r="B49" s="1"/>
      <c r="C49" s="15"/>
      <c r="D49" s="9"/>
      <c r="E49" s="36"/>
      <c r="F49" s="37"/>
      <c r="G49" s="36"/>
      <c r="H49" s="48">
        <f>IF(MAX(E49:G49)&lt;0,0,MAX(E49:G49))</f>
        <v>0</v>
      </c>
      <c r="I49" s="37"/>
      <c r="J49" s="37"/>
      <c r="K49" s="92"/>
      <c r="L49" s="48">
        <f>IF(MAX(I49:K49)&lt;0,0,MAX(I49:K49))</f>
        <v>0</v>
      </c>
      <c r="M49" s="73">
        <f>SUM(H49,L49)</f>
        <v>0</v>
      </c>
      <c r="N49" s="10">
        <f>IF(ISNUMBER(A49), (IF(175.508&lt; A49,M49, TRUNC(10^(0.75194503*((LOG((A49/175.508)/LOG(10))*(LOG((A49/175.508)/LOG(10)))))),4)*M49)), 0)</f>
        <v>0</v>
      </c>
      <c r="O49" s="107"/>
    </row>
    <row r="50" spans="1:15" ht="13.5" hidden="1" thickBot="1" x14ac:dyDescent="0.25">
      <c r="A50" s="93"/>
      <c r="B50" s="94"/>
      <c r="C50" s="95"/>
      <c r="D50" s="96"/>
      <c r="E50" s="98"/>
      <c r="F50" s="97"/>
      <c r="G50" s="98"/>
      <c r="H50" s="99">
        <f>IF(MAX(E50:G50)&lt;0,0,MAX(E50:G50))</f>
        <v>0</v>
      </c>
      <c r="I50" s="97"/>
      <c r="J50" s="97"/>
      <c r="K50" s="100"/>
      <c r="L50" s="99">
        <f>IF(MAX(I50:K50)&lt;0,0,MAX(I50:K50))</f>
        <v>0</v>
      </c>
      <c r="M50" s="101">
        <f>SUM(H50,L50)</f>
        <v>0</v>
      </c>
      <c r="N50" s="43">
        <f>IF(ISNUMBER(A50), (IF(175.508&lt; A50,M50, TRUNC(10^(0.75194503*((LOG((A50/175.508)/LOG(10))*(LOG((A50/175.508)/LOG(10)))))),4)*M50)), 0)</f>
        <v>0</v>
      </c>
      <c r="O50" s="108"/>
    </row>
    <row r="51" spans="1:15" hidden="1" x14ac:dyDescent="0.2">
      <c r="A51" s="79"/>
      <c r="B51" s="80"/>
      <c r="C51" s="81"/>
      <c r="D51" s="82"/>
      <c r="E51" s="83"/>
      <c r="F51" s="35"/>
      <c r="G51" s="83"/>
      <c r="H51" s="47">
        <f t="shared" si="8"/>
        <v>0</v>
      </c>
      <c r="I51" s="35"/>
      <c r="J51" s="84"/>
      <c r="K51" s="85"/>
      <c r="L51" s="47">
        <f t="shared" si="9"/>
        <v>0</v>
      </c>
      <c r="M51" s="72">
        <f t="shared" si="11"/>
        <v>0</v>
      </c>
      <c r="N51" s="29">
        <f t="shared" si="10"/>
        <v>0</v>
      </c>
      <c r="O51" s="61">
        <f>RANK(M51,(M47:M52))</f>
        <v>2</v>
      </c>
    </row>
    <row r="52" spans="1:15" hidden="1" x14ac:dyDescent="0.2">
      <c r="A52" s="19"/>
      <c r="B52" s="21"/>
      <c r="C52" s="20"/>
      <c r="D52" s="22"/>
      <c r="E52" s="84"/>
      <c r="F52" s="84"/>
      <c r="G52" s="38"/>
      <c r="H52" s="50">
        <f t="shared" si="8"/>
        <v>0</v>
      </c>
      <c r="I52" s="84"/>
      <c r="J52" s="39"/>
      <c r="K52" s="38"/>
      <c r="L52" s="50">
        <f t="shared" si="9"/>
        <v>0</v>
      </c>
      <c r="M52" s="138">
        <f t="shared" si="11"/>
        <v>0</v>
      </c>
      <c r="N52" s="139">
        <f t="shared" si="10"/>
        <v>0</v>
      </c>
      <c r="O52" s="203">
        <f>RANK(M52,(M47:M52))</f>
        <v>2</v>
      </c>
    </row>
    <row r="53" spans="1:15" ht="13.5" thickBot="1" x14ac:dyDescent="0.25">
      <c r="A53" s="182" t="s">
        <v>28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4"/>
    </row>
    <row r="54" spans="1:15" s="192" customFormat="1" x14ac:dyDescent="0.2">
      <c r="A54" s="69">
        <v>72.2</v>
      </c>
      <c r="B54" s="55" t="s">
        <v>60</v>
      </c>
      <c r="C54" s="56">
        <v>2000</v>
      </c>
      <c r="D54" s="56" t="s">
        <v>55</v>
      </c>
      <c r="E54" s="148">
        <v>65</v>
      </c>
      <c r="F54" s="90">
        <v>-70</v>
      </c>
      <c r="G54" s="148">
        <v>71</v>
      </c>
      <c r="H54" s="57">
        <f>IF(MAX(E54:G54)&lt;0,0,MAX(E54:G54))</f>
        <v>71</v>
      </c>
      <c r="I54" s="148">
        <v>80</v>
      </c>
      <c r="J54" s="153">
        <v>85</v>
      </c>
      <c r="K54" s="148">
        <v>88</v>
      </c>
      <c r="L54" s="57">
        <f>IF(MAX(I54:K54)&lt;0,0,MAX(I54:K54))</f>
        <v>88</v>
      </c>
      <c r="M54" s="75">
        <f>SUM(H54,L54)</f>
        <v>159</v>
      </c>
      <c r="N54" s="128">
        <f>IF(ISNUMBER(A54), (IF(153.655&lt; A54,M54, TRUNC(10^(0.783497476*((LOG((A54/153.655)/LOG(10))*(LOG((A54/153.655)/LOG(10)))))),4)*M54)), 0)</f>
        <v>193.05779999999999</v>
      </c>
      <c r="O54" s="106"/>
    </row>
    <row r="55" spans="1:15" s="194" customFormat="1" x14ac:dyDescent="0.2">
      <c r="A55" s="68">
        <v>75</v>
      </c>
      <c r="B55" s="53" t="s">
        <v>56</v>
      </c>
      <c r="C55" s="54">
        <v>1999</v>
      </c>
      <c r="D55" s="54" t="s">
        <v>41</v>
      </c>
      <c r="E55" s="152">
        <v>45</v>
      </c>
      <c r="F55" s="152">
        <v>50</v>
      </c>
      <c r="G55" s="152">
        <v>55</v>
      </c>
      <c r="H55" s="48">
        <f>IF(MAX(E55:G55)&lt;0,0,MAX(E55:G55))</f>
        <v>55</v>
      </c>
      <c r="I55" s="152">
        <v>63</v>
      </c>
      <c r="J55" s="193">
        <v>67</v>
      </c>
      <c r="K55" s="152">
        <v>72</v>
      </c>
      <c r="L55" s="48">
        <f>IF(MAX(I55:K55)&lt;0,0,MAX(I55:K55))</f>
        <v>72</v>
      </c>
      <c r="M55" s="73">
        <f>SUM(H55,L55)</f>
        <v>127</v>
      </c>
      <c r="N55" s="135">
        <f>IF(ISNUMBER(A55), (IF(153.655&lt; A55,M55, TRUNC(10^(0.783497476*((LOG((A55/153.655)/LOG(10))*(LOG((A55/153.655)/LOG(10)))))),4)*M55)), 0)</f>
        <v>151.2824</v>
      </c>
      <c r="O55" s="107"/>
    </row>
    <row r="56" spans="1:15" s="195" customFormat="1" ht="13.5" thickBot="1" x14ac:dyDescent="0.25">
      <c r="A56" s="68">
        <v>72.099999999999994</v>
      </c>
      <c r="B56" s="53" t="s">
        <v>58</v>
      </c>
      <c r="C56" s="54">
        <v>2001</v>
      </c>
      <c r="D56" s="54" t="s">
        <v>57</v>
      </c>
      <c r="E56" s="152">
        <v>55</v>
      </c>
      <c r="F56" s="152">
        <v>60</v>
      </c>
      <c r="G56" s="152">
        <v>65</v>
      </c>
      <c r="H56" s="48">
        <f>IF(MAX(E56:G56)&lt;0,0,MAX(E56:G56))</f>
        <v>65</v>
      </c>
      <c r="I56" s="152">
        <v>68</v>
      </c>
      <c r="J56" s="193">
        <v>73</v>
      </c>
      <c r="K56" s="37">
        <v>-78</v>
      </c>
      <c r="L56" s="48">
        <f>IF(MAX(I56:K56)&lt;0,0,MAX(I56:K56))</f>
        <v>73</v>
      </c>
      <c r="M56" s="73">
        <f>SUM(H56,L56)</f>
        <v>138</v>
      </c>
      <c r="N56" s="196">
        <f>IF(ISNUMBER(A56), (IF(153.655&lt; A56,M56, TRUNC(10^(0.783497476*((LOG((A56/153.655)/LOG(10))*(LOG((A56/153.655)/LOG(10)))))),4)*M56)), 0)</f>
        <v>167.67000000000002</v>
      </c>
      <c r="O56" s="107"/>
    </row>
    <row r="57" spans="1:15" hidden="1" x14ac:dyDescent="0.2">
      <c r="A57" s="68"/>
      <c r="B57" s="53"/>
      <c r="C57" s="54"/>
      <c r="D57" s="54"/>
      <c r="E57" s="37"/>
      <c r="F57" s="37"/>
      <c r="G57" s="37"/>
      <c r="H57" s="48">
        <f>IF(MAX(E57:G57)&lt;0,0,MAX(E57:G57))</f>
        <v>0</v>
      </c>
      <c r="I57" s="37"/>
      <c r="J57" s="36"/>
      <c r="K57" s="37"/>
      <c r="L57" s="48">
        <f>IF(MAX(I57:K57)&lt;0,0,MAX(I57:K57))</f>
        <v>0</v>
      </c>
      <c r="M57" s="73">
        <f>SUM(H57,L57)</f>
        <v>0</v>
      </c>
      <c r="N57" s="197">
        <f>IF(ISNUMBER(A57), (IF(175.508&lt; A57,M57, TRUNC(10^(0.75194503*((LOG((A57/175.508)/LOG(10))*(LOG((A57/175.508)/LOG(10)))))),4)*M57)), 0)</f>
        <v>0</v>
      </c>
      <c r="O57" s="107"/>
    </row>
    <row r="58" spans="1:15" ht="13.5" hidden="1" thickBot="1" x14ac:dyDescent="0.25">
      <c r="A58" s="102"/>
      <c r="B58" s="103"/>
      <c r="C58" s="104"/>
      <c r="D58" s="104"/>
      <c r="E58" s="97"/>
      <c r="F58" s="97"/>
      <c r="G58" s="97"/>
      <c r="H58" s="99">
        <f>IF(MAX(E58:G58)&lt;0,0,MAX(E58:G58))</f>
        <v>0</v>
      </c>
      <c r="I58" s="97"/>
      <c r="J58" s="97"/>
      <c r="K58" s="97"/>
      <c r="L58" s="99">
        <f>IF(MAX(I58:K58)&lt;0,0,MAX(I58:K58))</f>
        <v>0</v>
      </c>
      <c r="M58" s="101">
        <f>SUM(H58,L58)</f>
        <v>0</v>
      </c>
      <c r="N58" s="105">
        <f>IF(ISNUMBER(A58), (IF(175.508&lt; A58,M58, TRUNC(10^(0.75194503*((LOG((A58/175.508)/LOG(10))*(LOG((A58/175.508)/LOG(10)))))),4)*M58)), 0)</f>
        <v>0</v>
      </c>
      <c r="O58" s="108"/>
    </row>
    <row r="59" spans="1:15" hidden="1" x14ac:dyDescent="0.2">
      <c r="A59" s="198"/>
      <c r="B59" s="199"/>
      <c r="C59" s="81"/>
      <c r="D59" s="200"/>
      <c r="E59" s="83"/>
      <c r="F59" s="84"/>
      <c r="G59" s="84"/>
      <c r="H59" s="137">
        <f t="shared" ref="H59" si="33">IF(MAX(E59:G59)&lt;0,0,MAX(E59:G59))</f>
        <v>0</v>
      </c>
      <c r="I59" s="84"/>
      <c r="J59" s="84"/>
      <c r="K59" s="84"/>
      <c r="L59" s="137">
        <f t="shared" ref="L59" si="34">IF(MAX(I59:K59)&lt;0,0,MAX(I59:K59))</f>
        <v>0</v>
      </c>
      <c r="M59" s="201">
        <f t="shared" ref="M59" si="35">SUM(H59,L59)</f>
        <v>0</v>
      </c>
      <c r="N59" s="202">
        <f t="shared" ref="N59" si="36">IF(ISNUMBER(A59), (IF(175.508&lt; A59,M59, TRUNC(10^(0.75194503*((LOG((A59/175.508)/LOG(10))*(LOG((A59/175.508)/LOG(10)))))),4)*M59)), 0)</f>
        <v>0</v>
      </c>
      <c r="O59" s="203">
        <f>RANK(M59,(M54:M59))</f>
        <v>4</v>
      </c>
    </row>
    <row r="60" spans="1:15" ht="13.5" thickBot="1" x14ac:dyDescent="0.25">
      <c r="A60" s="182" t="s">
        <v>29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4"/>
    </row>
    <row r="61" spans="1:15" x14ac:dyDescent="0.2">
      <c r="A61" s="86">
        <v>76.2</v>
      </c>
      <c r="B61" s="87" t="s">
        <v>59</v>
      </c>
      <c r="C61" s="88">
        <v>1999</v>
      </c>
      <c r="D61" s="89" t="s">
        <v>32</v>
      </c>
      <c r="E61" s="148">
        <v>45</v>
      </c>
      <c r="F61" s="148">
        <v>48</v>
      </c>
      <c r="G61" s="153">
        <v>50</v>
      </c>
      <c r="H61" s="57">
        <f t="shared" ref="H61" si="37">IF(MAX(E61:G61)&lt;0,0,MAX(E61:G61))</f>
        <v>50</v>
      </c>
      <c r="I61" s="148">
        <v>60</v>
      </c>
      <c r="J61" s="90">
        <v>-63</v>
      </c>
      <c r="K61" s="91">
        <v>-63</v>
      </c>
      <c r="L61" s="57">
        <f t="shared" ref="L61" si="38">IF(MAX(I61:K61)&lt;0,0,MAX(I61:K61))</f>
        <v>60</v>
      </c>
      <c r="M61" s="75">
        <f t="shared" ref="M61" si="39">SUM(H61,L61)</f>
        <v>110</v>
      </c>
      <c r="N61" s="128">
        <f>IF(ISNUMBER(A61), (IF(153.655&lt; A61,M61, TRUNC(10^(0.783497476*((LOG((A61/153.655)/LOG(10))*(LOG((A61/153.655)/LOG(10)))))),4)*M61)), 0)</f>
        <v>130.03100000000001</v>
      </c>
      <c r="O61" s="106"/>
    </row>
    <row r="62" spans="1:15" hidden="1" x14ac:dyDescent="0.2">
      <c r="A62" s="79"/>
      <c r="B62" s="80"/>
      <c r="C62" s="81"/>
      <c r="D62" s="82"/>
      <c r="E62" s="35"/>
      <c r="F62" s="35"/>
      <c r="G62" s="83"/>
      <c r="H62" s="47">
        <f t="shared" si="8"/>
        <v>0</v>
      </c>
      <c r="I62" s="35"/>
      <c r="J62" s="84"/>
      <c r="K62" s="85"/>
      <c r="L62" s="47">
        <f t="shared" si="9"/>
        <v>0</v>
      </c>
      <c r="M62" s="72">
        <f t="shared" si="11"/>
        <v>0</v>
      </c>
      <c r="N62" s="29">
        <f t="shared" si="10"/>
        <v>0</v>
      </c>
      <c r="O62" s="61">
        <f>RANK(M62,(M62:M67))</f>
        <v>1</v>
      </c>
    </row>
    <row r="63" spans="1:15" hidden="1" x14ac:dyDescent="0.2">
      <c r="A63" s="79"/>
      <c r="B63" s="80"/>
      <c r="C63" s="81"/>
      <c r="D63" s="82"/>
      <c r="E63" s="35"/>
      <c r="F63" s="35"/>
      <c r="G63" s="83"/>
      <c r="H63" s="47">
        <f t="shared" si="8"/>
        <v>0</v>
      </c>
      <c r="I63" s="35"/>
      <c r="J63" s="84"/>
      <c r="K63" s="85"/>
      <c r="L63" s="47">
        <f t="shared" si="9"/>
        <v>0</v>
      </c>
      <c r="M63" s="72">
        <f t="shared" si="11"/>
        <v>0</v>
      </c>
      <c r="N63" s="29">
        <f t="shared" si="10"/>
        <v>0</v>
      </c>
      <c r="O63" s="62">
        <f>RANK(M63,(M63:M67))</f>
        <v>1</v>
      </c>
    </row>
    <row r="64" spans="1:15" hidden="1" x14ac:dyDescent="0.2">
      <c r="A64" s="79"/>
      <c r="B64" s="80"/>
      <c r="C64" s="81"/>
      <c r="D64" s="82"/>
      <c r="E64" s="35"/>
      <c r="F64" s="35"/>
      <c r="G64" s="83"/>
      <c r="H64" s="47">
        <f t="shared" si="8"/>
        <v>0</v>
      </c>
      <c r="I64" s="35"/>
      <c r="J64" s="84"/>
      <c r="K64" s="85"/>
      <c r="L64" s="47">
        <f t="shared" si="9"/>
        <v>0</v>
      </c>
      <c r="M64" s="72">
        <f t="shared" si="11"/>
        <v>0</v>
      </c>
      <c r="N64" s="29">
        <f t="shared" si="10"/>
        <v>0</v>
      </c>
      <c r="O64" s="62">
        <f>RANK(M64,(M61:M66))</f>
        <v>2</v>
      </c>
    </row>
    <row r="65" spans="1:15" hidden="1" x14ac:dyDescent="0.2">
      <c r="A65" s="79"/>
      <c r="B65" s="80"/>
      <c r="C65" s="81"/>
      <c r="D65" s="82"/>
      <c r="E65" s="35"/>
      <c r="F65" s="35"/>
      <c r="G65" s="83"/>
      <c r="H65" s="47">
        <f t="shared" si="8"/>
        <v>0</v>
      </c>
      <c r="I65" s="35"/>
      <c r="J65" s="84"/>
      <c r="K65" s="85"/>
      <c r="L65" s="47">
        <f t="shared" si="9"/>
        <v>0</v>
      </c>
      <c r="M65" s="72">
        <f t="shared" si="11"/>
        <v>0</v>
      </c>
      <c r="N65" s="29">
        <f t="shared" si="10"/>
        <v>0</v>
      </c>
      <c r="O65" s="62">
        <f>RANK(M65,(M61:M66))</f>
        <v>2</v>
      </c>
    </row>
    <row r="66" spans="1:15" ht="13.5" hidden="1" thickBot="1" x14ac:dyDescent="0.25">
      <c r="A66" s="11"/>
      <c r="B66" s="12"/>
      <c r="C66" s="16"/>
      <c r="D66" s="13"/>
      <c r="E66" s="35"/>
      <c r="F66" s="35"/>
      <c r="G66" s="35"/>
      <c r="H66" s="49">
        <f t="shared" si="8"/>
        <v>0</v>
      </c>
      <c r="I66" s="35"/>
      <c r="J66" s="35"/>
      <c r="K66" s="42"/>
      <c r="L66" s="49">
        <f t="shared" si="9"/>
        <v>0</v>
      </c>
      <c r="M66" s="74">
        <f t="shared" si="11"/>
        <v>0</v>
      </c>
      <c r="N66" s="14">
        <f t="shared" si="10"/>
        <v>0</v>
      </c>
      <c r="O66" s="77">
        <f>RANK(M66,(M61:M66))</f>
        <v>2</v>
      </c>
    </row>
    <row r="67" spans="1:15" ht="13.5" thickBot="1" x14ac:dyDescent="0.25">
      <c r="A67" s="158" t="s">
        <v>30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60"/>
    </row>
    <row r="68" spans="1:15" ht="13.5" thickBot="1" x14ac:dyDescent="0.25">
      <c r="A68" s="158" t="s">
        <v>31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60"/>
    </row>
    <row r="69" spans="1:15" x14ac:dyDescent="0.2">
      <c r="A69" s="157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</row>
    <row r="70" spans="1:15" x14ac:dyDescent="0.2">
      <c r="A70" s="155" t="s">
        <v>16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</row>
    <row r="71" spans="1:15" x14ac:dyDescent="0.2">
      <c r="A71" s="155" t="s">
        <v>17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</row>
    <row r="72" spans="1:15" x14ac:dyDescent="0.2">
      <c r="A72" s="157" t="s">
        <v>18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</row>
    <row r="73" spans="1:15" x14ac:dyDescent="0.2">
      <c r="A73" s="66" t="s">
        <v>19</v>
      </c>
      <c r="B73" s="66"/>
      <c r="C73" s="66"/>
    </row>
    <row r="74" spans="1:15" x14ac:dyDescent="0.2">
      <c r="A74" s="66" t="s">
        <v>21</v>
      </c>
    </row>
    <row r="75" spans="1:15" x14ac:dyDescent="0.2">
      <c r="A75" s="70" t="s">
        <v>13</v>
      </c>
    </row>
  </sheetData>
  <sortState xmlns:xlrd2="http://schemas.microsoft.com/office/spreadsheetml/2017/richdata2" ref="A7:N9">
    <sortCondition descending="1" ref="M7:M9"/>
  </sortState>
  <mergeCells count="24">
    <mergeCell ref="A53:O53"/>
    <mergeCell ref="A60:O60"/>
    <mergeCell ref="A40:O40"/>
    <mergeCell ref="A46:O46"/>
    <mergeCell ref="O4:O5"/>
    <mergeCell ref="A6:O6"/>
    <mergeCell ref="A14:O14"/>
    <mergeCell ref="A34:O34"/>
    <mergeCell ref="A19:O19"/>
    <mergeCell ref="A1:N1"/>
    <mergeCell ref="A2:B2"/>
    <mergeCell ref="C2:K2"/>
    <mergeCell ref="A4:A5"/>
    <mergeCell ref="B4:B5"/>
    <mergeCell ref="C4:C5"/>
    <mergeCell ref="D4:D5"/>
    <mergeCell ref="M4:M5"/>
    <mergeCell ref="N4:N5"/>
    <mergeCell ref="A71:N71"/>
    <mergeCell ref="A72:N72"/>
    <mergeCell ref="A68:O68"/>
    <mergeCell ref="A69:N69"/>
    <mergeCell ref="A67:O67"/>
    <mergeCell ref="A70:N70"/>
  </mergeCells>
  <conditionalFormatting sqref="E59:G59 I45:K45 E45:G45 I47:K52 E47:G52 E54:E58 F54:G59 I54:K59 I20:K33 E20:G33 E35:G39 I35:K39 E15:G18 I15:K18 E7:G13 I7:K13 E41:E45 F41:F44 G41:G45 I41:I45 J41:J44 K41:K45 I61:K66 E61:G66">
    <cfRule type="cellIs" dxfId="0" priority="156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orientation="landscape" horizontalDpi="4294967293" verticalDpi="4294967293" r:id="rId1"/>
  <headerFooter alignWithMargins="0"/>
  <ignoredErrors>
    <ignoredError sqref="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Juniorky do 20 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Karel Prohl</cp:lastModifiedBy>
  <cp:lastPrinted>2017-05-01T00:12:25Z</cp:lastPrinted>
  <dcterms:created xsi:type="dcterms:W3CDTF">2017-04-29T16:55:30Z</dcterms:created>
  <dcterms:modified xsi:type="dcterms:W3CDTF">2019-05-26T17:29:31Z</dcterms:modified>
</cp:coreProperties>
</file>