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Plocha\"/>
    </mc:Choice>
  </mc:AlternateContent>
  <bookViews>
    <workbookView xWindow="-60" yWindow="165" windowWidth="17370" windowHeight="10740" tabRatio="579"/>
  </bookViews>
  <sheets>
    <sheet name="Muž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L65" i="1"/>
  <c r="M65" i="1" s="1"/>
  <c r="N65" i="1"/>
  <c r="H58" i="1"/>
  <c r="L58" i="1"/>
  <c r="H30" i="1"/>
  <c r="L30" i="1"/>
  <c r="H51" i="1"/>
  <c r="L51" i="1"/>
  <c r="H37" i="1"/>
  <c r="L37" i="1"/>
  <c r="H44" i="1"/>
  <c r="L44" i="1"/>
  <c r="L23" i="1"/>
  <c r="H23" i="1"/>
  <c r="L61" i="1"/>
  <c r="L63" i="1"/>
  <c r="L64" i="1"/>
  <c r="L66" i="1"/>
  <c r="L67" i="1"/>
  <c r="H61" i="1"/>
  <c r="H63" i="1"/>
  <c r="H64" i="1"/>
  <c r="H66" i="1"/>
  <c r="H67" i="1"/>
  <c r="M51" i="1" l="1"/>
  <c r="N51" i="1" s="1"/>
  <c r="M23" i="1"/>
  <c r="N23" i="1" s="1"/>
  <c r="M44" i="1"/>
  <c r="N44" i="1" s="1"/>
  <c r="M30" i="1"/>
  <c r="N30" i="1" s="1"/>
  <c r="M58" i="1"/>
  <c r="N58" i="1" s="1"/>
  <c r="M37" i="1"/>
  <c r="N37" i="1" s="1"/>
  <c r="M63" i="1"/>
  <c r="N63" i="1" s="1"/>
  <c r="M66" i="1"/>
  <c r="N66" i="1" s="1"/>
  <c r="M67" i="1"/>
  <c r="N67" i="1" s="1"/>
  <c r="M64" i="1"/>
  <c r="N64" i="1" s="1"/>
  <c r="M61" i="1"/>
  <c r="N61" i="1" s="1"/>
  <c r="L68" i="1"/>
  <c r="H68" i="1"/>
  <c r="L60" i="1"/>
  <c r="H60" i="1"/>
  <c r="L59" i="1"/>
  <c r="H59" i="1"/>
  <c r="L57" i="1"/>
  <c r="H57" i="1"/>
  <c r="L56" i="1"/>
  <c r="H56" i="1"/>
  <c r="L54" i="1"/>
  <c r="H54" i="1"/>
  <c r="L53" i="1"/>
  <c r="H53" i="1"/>
  <c r="L52" i="1"/>
  <c r="H52" i="1"/>
  <c r="L50" i="1"/>
  <c r="H50" i="1"/>
  <c r="L49" i="1"/>
  <c r="H49" i="1"/>
  <c r="L47" i="1"/>
  <c r="H47" i="1"/>
  <c r="L46" i="1"/>
  <c r="H46" i="1"/>
  <c r="L45" i="1"/>
  <c r="H45" i="1"/>
  <c r="L43" i="1"/>
  <c r="H43" i="1"/>
  <c r="L42" i="1"/>
  <c r="H42" i="1"/>
  <c r="L40" i="1"/>
  <c r="H40" i="1"/>
  <c r="L39" i="1"/>
  <c r="H39" i="1"/>
  <c r="L38" i="1"/>
  <c r="H38" i="1"/>
  <c r="L36" i="1"/>
  <c r="H36" i="1"/>
  <c r="L35" i="1"/>
  <c r="H35" i="1"/>
  <c r="H33" i="1"/>
  <c r="L33" i="1"/>
  <c r="H32" i="1"/>
  <c r="L32" i="1"/>
  <c r="H31" i="1"/>
  <c r="L31" i="1"/>
  <c r="H29" i="1"/>
  <c r="L29" i="1"/>
  <c r="H28" i="1"/>
  <c r="L28" i="1"/>
  <c r="H26" i="1"/>
  <c r="L26" i="1"/>
  <c r="H25" i="1"/>
  <c r="L25" i="1"/>
  <c r="H24" i="1"/>
  <c r="L24" i="1"/>
  <c r="H22" i="1"/>
  <c r="L22" i="1"/>
  <c r="H21" i="1"/>
  <c r="L21" i="1"/>
  <c r="H19" i="1"/>
  <c r="L19" i="1"/>
  <c r="H18" i="1"/>
  <c r="L18" i="1"/>
  <c r="H17" i="1"/>
  <c r="L17" i="1"/>
  <c r="H16" i="1"/>
  <c r="L16" i="1"/>
  <c r="H15" i="1"/>
  <c r="L15" i="1"/>
  <c r="H14" i="1"/>
  <c r="L14" i="1"/>
  <c r="H11" i="1"/>
  <c r="L11" i="1"/>
  <c r="H10" i="1"/>
  <c r="L10" i="1"/>
  <c r="H12" i="1"/>
  <c r="L12" i="1"/>
  <c r="L9" i="1"/>
  <c r="H9" i="1"/>
  <c r="H7" i="1"/>
  <c r="L7" i="1"/>
  <c r="H8" i="1"/>
  <c r="L8" i="1"/>
  <c r="M56" i="1" l="1"/>
  <c r="N56" i="1" s="1"/>
  <c r="M54" i="1"/>
  <c r="N54" i="1" s="1"/>
  <c r="M53" i="1"/>
  <c r="N53" i="1" s="1"/>
  <c r="M52" i="1"/>
  <c r="N52" i="1" s="1"/>
  <c r="M50" i="1"/>
  <c r="N50" i="1" s="1"/>
  <c r="M49" i="1"/>
  <c r="N49" i="1" s="1"/>
  <c r="M57" i="1"/>
  <c r="N57" i="1" s="1"/>
  <c r="M59" i="1"/>
  <c r="N59" i="1" s="1"/>
  <c r="M60" i="1"/>
  <c r="N60" i="1" s="1"/>
  <c r="M68" i="1"/>
  <c r="N68" i="1" s="1"/>
  <c r="N62" i="1" s="1"/>
  <c r="M19" i="1"/>
  <c r="N19" i="1" s="1"/>
  <c r="M39" i="1"/>
  <c r="N39" i="1" s="1"/>
  <c r="M46" i="1"/>
  <c r="N46" i="1" s="1"/>
  <c r="M32" i="1"/>
  <c r="N32" i="1" s="1"/>
  <c r="M14" i="1"/>
  <c r="N14" i="1" s="1"/>
  <c r="M22" i="1"/>
  <c r="N22" i="1" s="1"/>
  <c r="M8" i="1"/>
  <c r="N8" i="1" s="1"/>
  <c r="M47" i="1"/>
  <c r="N47" i="1" s="1"/>
  <c r="M33" i="1"/>
  <c r="N33" i="1" s="1"/>
  <c r="M26" i="1"/>
  <c r="N26" i="1" s="1"/>
  <c r="M18" i="1"/>
  <c r="N18" i="1" s="1"/>
  <c r="M12" i="1"/>
  <c r="N12" i="1" s="1"/>
  <c r="M38" i="1"/>
  <c r="N38" i="1" s="1"/>
  <c r="M31" i="1"/>
  <c r="N31" i="1" s="1"/>
  <c r="M25" i="1"/>
  <c r="N25" i="1" s="1"/>
  <c r="M17" i="1"/>
  <c r="N17" i="1" s="1"/>
  <c r="M16" i="1"/>
  <c r="N16" i="1" s="1"/>
  <c r="M10" i="1"/>
  <c r="N10" i="1" s="1"/>
  <c r="M9" i="1"/>
  <c r="N9" i="1" s="1"/>
  <c r="M43" i="1"/>
  <c r="N43" i="1" s="1"/>
  <c r="M42" i="1"/>
  <c r="N42" i="1" s="1"/>
  <c r="M21" i="1"/>
  <c r="N21" i="1" s="1"/>
  <c r="M15" i="1"/>
  <c r="N15" i="1" s="1"/>
  <c r="M7" i="1"/>
  <c r="N7" i="1" s="1"/>
  <c r="M36" i="1"/>
  <c r="N36" i="1" s="1"/>
  <c r="M24" i="1"/>
  <c r="N24" i="1" s="1"/>
  <c r="M28" i="1"/>
  <c r="N28" i="1" s="1"/>
  <c r="M35" i="1"/>
  <c r="N35" i="1" s="1"/>
  <c r="M45" i="1"/>
  <c r="N45" i="1" s="1"/>
  <c r="M11" i="1"/>
  <c r="N11" i="1" s="1"/>
  <c r="M29" i="1"/>
  <c r="N29" i="1" s="1"/>
  <c r="M40" i="1"/>
  <c r="N40" i="1" s="1"/>
  <c r="N20" i="1" l="1"/>
  <c r="N41" i="1"/>
  <c r="N48" i="1"/>
  <c r="N55" i="1"/>
  <c r="N34" i="1"/>
  <c r="N27" i="1"/>
  <c r="N13" i="1"/>
  <c r="N6" i="1"/>
  <c r="O13" i="1" l="1"/>
  <c r="O27" i="1"/>
  <c r="O41" i="1"/>
  <c r="O20" i="1"/>
  <c r="O55" i="1"/>
  <c r="O34" i="1"/>
  <c r="O6" i="1"/>
  <c r="O48" i="1"/>
  <c r="O62" i="1"/>
</calcChain>
</file>

<file path=xl/sharedStrings.xml><?xml version="1.0" encoding="utf-8"?>
<sst xmlns="http://schemas.openxmlformats.org/spreadsheetml/2006/main" count="75" uniqueCount="71">
  <si>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</si>
  <si>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</si>
  <si>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</si>
  <si>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</si>
  <si>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</si>
  <si>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</si>
  <si>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</si>
  <si>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</si>
  <si>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</si>
  <si>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</si>
  <si>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</si>
  <si>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</si>
  <si>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</si>
  <si>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Poř.</t>
  </si>
  <si>
    <t>Mimo soutěž</t>
  </si>
  <si>
    <t>SOKOLOV</t>
  </si>
  <si>
    <t>Kuba Ondřej</t>
  </si>
  <si>
    <t>Kepka Jindřich</t>
  </si>
  <si>
    <t>Šimonek Jakub</t>
  </si>
  <si>
    <t>Valouch Filip</t>
  </si>
  <si>
    <t>Koubík Vojtěch</t>
  </si>
  <si>
    <t>Slonka Petr</t>
  </si>
  <si>
    <t>Nagy Kamil</t>
  </si>
  <si>
    <t>Mencl Vladimír</t>
  </si>
  <si>
    <t>Herink Tomáš</t>
  </si>
  <si>
    <t>Kovač Dušan</t>
  </si>
  <si>
    <t>Pech Milan</t>
  </si>
  <si>
    <t>Ladman Radek</t>
  </si>
  <si>
    <t>Halaj Ondřej</t>
  </si>
  <si>
    <t>Holoubek Pavel</t>
  </si>
  <si>
    <t>Krejčík Vojtěch</t>
  </si>
  <si>
    <t>Božejovský David</t>
  </si>
  <si>
    <t>Hrubý Patrik</t>
  </si>
  <si>
    <t>Šperňák Antonín</t>
  </si>
  <si>
    <t>Ševčík Svatobor</t>
  </si>
  <si>
    <t>Karpíšek Jakub</t>
  </si>
  <si>
    <t>Fabián Martin</t>
  </si>
  <si>
    <t>Podšer Miloš</t>
  </si>
  <si>
    <t>Vrbka Zdeněk</t>
  </si>
  <si>
    <t>Pastorek Stanislav</t>
  </si>
  <si>
    <t>Manhart Václav</t>
  </si>
  <si>
    <t>Dunka Tomáš</t>
  </si>
  <si>
    <t>Kolář Petr</t>
  </si>
  <si>
    <t>Bittman Richard</t>
  </si>
  <si>
    <t>Start Plzeň B</t>
  </si>
  <si>
    <t>Vzpírání Brandýs nad Labem</t>
  </si>
  <si>
    <t>TJ Baník Meziboří</t>
  </si>
  <si>
    <t>SKV Sokolov</t>
  </si>
  <si>
    <t>Rotas Rotava</t>
  </si>
  <si>
    <t>TJ Nová Role</t>
  </si>
  <si>
    <t>Lokomotiva Cheb</t>
  </si>
  <si>
    <t>Bohemians Praha "B"</t>
  </si>
  <si>
    <t>2. kolo III. Liga Mužů sk. A</t>
  </si>
  <si>
    <t>Dostál Ján</t>
  </si>
  <si>
    <t>Braum Radek</t>
  </si>
  <si>
    <t>Fux Martin</t>
  </si>
  <si>
    <t>Markalous Lukáš</t>
  </si>
  <si>
    <t>Holub Jiří</t>
  </si>
  <si>
    <t>Michalíček Michal</t>
  </si>
  <si>
    <t>Balog Emil</t>
  </si>
  <si>
    <t>Vanini Karel</t>
  </si>
  <si>
    <t>Schmidt Tomáš</t>
  </si>
  <si>
    <t>Válek Michal</t>
  </si>
  <si>
    <t>Lazur Michal</t>
  </si>
  <si>
    <t>Králik Josef</t>
  </si>
  <si>
    <t>Valdman Jakub</t>
  </si>
  <si>
    <t>Obr Adam</t>
  </si>
  <si>
    <t>Rodan Lukáš</t>
  </si>
  <si>
    <t>Tejkal Stanislav</t>
  </si>
  <si>
    <t>Varadi Michael</t>
  </si>
  <si>
    <t>Rozhodčí: Polanský, Jílek, Dinga, Zronek V. ml., Nagy, Stanislav, Zronková D.,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</si>
</sst>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"/>
    <numFmt numFmtId="166" formatCode="0_ ;[Red]\-0\ 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2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0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0"/>
      </left>
      <right/>
      <top/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28">
    <xf numFmtId="0" fontId="0" fillId="0" borderId="0" xfId="0"/>
    <xf numFmtId="164" fontId="0" fillId="0" borderId="0" xfId="0" applyNumberFormat="1"/>
    <xf numFmtId="0" fontId="8" fillId="4" borderId="7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4" fontId="6" fillId="4" borderId="11" xfId="0" applyNumberFormat="1" applyFont="1" applyFill="1" applyBorder="1"/>
    <xf numFmtId="0" fontId="1" fillId="5" borderId="29" xfId="0" applyFont="1" applyFill="1" applyBorder="1" applyAlignment="1">
      <alignment horizontal="center"/>
    </xf>
    <xf numFmtId="0" fontId="0" fillId="6" borderId="0" xfId="0" applyFill="1"/>
    <xf numFmtId="164" fontId="0" fillId="6" borderId="0" xfId="0" applyNumberFormat="1" applyFill="1"/>
    <xf numFmtId="0" fontId="8" fillId="4" borderId="2" xfId="0" applyFont="1" applyFill="1" applyBorder="1" applyAlignment="1">
      <alignment horizontal="center" vertical="center"/>
    </xf>
    <xf numFmtId="165" fontId="1" fillId="5" borderId="28" xfId="0" applyNumberFormat="1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2" fontId="3" fillId="4" borderId="16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0" fontId="6" fillId="4" borderId="9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4" fontId="8" fillId="8" borderId="1" xfId="0" applyNumberFormat="1" applyFont="1" applyFill="1" applyBorder="1" applyAlignment="1">
      <alignment horizontal="center"/>
    </xf>
    <xf numFmtId="166" fontId="9" fillId="0" borderId="25" xfId="1" applyNumberFormat="1" applyFont="1" applyFill="1" applyBorder="1" applyAlignment="1">
      <alignment horizontal="center"/>
    </xf>
    <xf numFmtId="166" fontId="9" fillId="0" borderId="26" xfId="1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9" fillId="0" borderId="12" xfId="1" applyNumberFormat="1" applyFont="1" applyFill="1" applyBorder="1" applyAlignment="1">
      <alignment horizontal="center"/>
    </xf>
    <xf numFmtId="166" fontId="9" fillId="0" borderId="13" xfId="1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3" fillId="0" borderId="14" xfId="0" quotePrefix="1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9" fillId="0" borderId="18" xfId="1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166" fontId="3" fillId="0" borderId="20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6" fontId="9" fillId="0" borderId="19" xfId="1" applyNumberFormat="1" applyFont="1" applyFill="1" applyBorder="1" applyAlignment="1">
      <alignment horizontal="center"/>
    </xf>
    <xf numFmtId="166" fontId="9" fillId="0" borderId="20" xfId="1" quotePrefix="1" applyNumberFormat="1" applyFont="1" applyFill="1" applyBorder="1" applyAlignment="1">
      <alignment horizontal="center"/>
    </xf>
    <xf numFmtId="166" fontId="1" fillId="0" borderId="22" xfId="0" applyNumberFormat="1" applyFont="1" applyFill="1" applyBorder="1" applyAlignment="1">
      <alignment horizontal="center"/>
    </xf>
    <xf numFmtId="166" fontId="9" fillId="0" borderId="27" xfId="1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9" fillId="0" borderId="14" xfId="1" quotePrefix="1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9" fillId="0" borderId="14" xfId="1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166" fontId="9" fillId="0" borderId="27" xfId="2" applyNumberFormat="1" applyFont="1" applyFill="1" applyBorder="1" applyAlignment="1">
      <alignment horizontal="center"/>
    </xf>
    <xf numFmtId="166" fontId="9" fillId="0" borderId="14" xfId="2" applyNumberFormat="1" applyFont="1" applyFill="1" applyBorder="1" applyAlignment="1">
      <alignment horizontal="center"/>
    </xf>
    <xf numFmtId="166" fontId="9" fillId="0" borderId="20" xfId="1" applyNumberFormat="1" applyFont="1" applyFill="1" applyBorder="1" applyAlignment="1">
      <alignment horizontal="center"/>
    </xf>
    <xf numFmtId="166" fontId="1" fillId="0" borderId="41" xfId="0" applyNumberFormat="1" applyFont="1" applyFill="1" applyBorder="1" applyAlignment="1">
      <alignment horizontal="center"/>
    </xf>
    <xf numFmtId="166" fontId="9" fillId="0" borderId="20" xfId="2" applyNumberFormat="1" applyFont="1" applyFill="1" applyBorder="1" applyAlignment="1">
      <alignment horizontal="center"/>
    </xf>
    <xf numFmtId="2" fontId="3" fillId="4" borderId="43" xfId="0" applyNumberFormat="1" applyFont="1" applyFill="1" applyBorder="1" applyAlignment="1">
      <alignment horizontal="right"/>
    </xf>
    <xf numFmtId="0" fontId="6" fillId="4" borderId="44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center"/>
    </xf>
    <xf numFmtId="166" fontId="9" fillId="0" borderId="45" xfId="1" applyNumberFormat="1" applyFont="1" applyFill="1" applyBorder="1" applyAlignment="1">
      <alignment horizontal="center"/>
    </xf>
    <xf numFmtId="166" fontId="9" fillId="0" borderId="46" xfId="1" applyNumberFormat="1" applyFont="1" applyFill="1" applyBorder="1" applyAlignment="1">
      <alignment horizontal="center"/>
    </xf>
    <xf numFmtId="166" fontId="9" fillId="0" borderId="47" xfId="1" applyNumberFormat="1" applyFont="1" applyFill="1" applyBorder="1" applyAlignment="1">
      <alignment horizontal="center"/>
    </xf>
    <xf numFmtId="166" fontId="1" fillId="0" borderId="43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3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166" fontId="9" fillId="9" borderId="25" xfId="1" applyNumberFormat="1" applyFont="1" applyFill="1" applyBorder="1" applyAlignment="1">
      <alignment horizontal="center"/>
    </xf>
    <xf numFmtId="166" fontId="9" fillId="9" borderId="26" xfId="1" applyNumberFormat="1" applyFont="1" applyFill="1" applyBorder="1" applyAlignment="1">
      <alignment horizontal="center"/>
    </xf>
    <xf numFmtId="166" fontId="3" fillId="9" borderId="12" xfId="0" applyNumberFormat="1" applyFont="1" applyFill="1" applyBorder="1" applyAlignment="1">
      <alignment horizontal="center"/>
    </xf>
    <xf numFmtId="166" fontId="9" fillId="9" borderId="12" xfId="1" applyNumberFormat="1" applyFont="1" applyFill="1" applyBorder="1" applyAlignment="1">
      <alignment horizontal="center"/>
    </xf>
    <xf numFmtId="166" fontId="9" fillId="9" borderId="27" xfId="1" applyNumberFormat="1" applyFont="1" applyFill="1" applyBorder="1" applyAlignment="1">
      <alignment horizontal="center"/>
    </xf>
    <xf numFmtId="166" fontId="9" fillId="9" borderId="13" xfId="1" applyNumberFormat="1" applyFont="1" applyFill="1" applyBorder="1" applyAlignment="1">
      <alignment horizontal="center"/>
    </xf>
    <xf numFmtId="166" fontId="3" fillId="9" borderId="14" xfId="0" applyNumberFormat="1" applyFont="1" applyFill="1" applyBorder="1" applyAlignment="1">
      <alignment horizontal="center"/>
    </xf>
    <xf numFmtId="166" fontId="9" fillId="9" borderId="14" xfId="1" applyNumberFormat="1" applyFont="1" applyFill="1" applyBorder="1" applyAlignment="1">
      <alignment horizontal="center"/>
    </xf>
    <xf numFmtId="166" fontId="3" fillId="9" borderId="26" xfId="0" applyNumberFormat="1" applyFont="1" applyFill="1" applyBorder="1" applyAlignment="1">
      <alignment horizontal="center"/>
    </xf>
    <xf numFmtId="166" fontId="9" fillId="9" borderId="27" xfId="2" applyNumberFormat="1" applyFont="1" applyFill="1" applyBorder="1" applyAlignment="1">
      <alignment horizontal="center"/>
    </xf>
    <xf numFmtId="166" fontId="3" fillId="9" borderId="27" xfId="0" applyNumberFormat="1" applyFont="1" applyFill="1" applyBorder="1" applyAlignment="1">
      <alignment horizontal="center"/>
    </xf>
    <xf numFmtId="166" fontId="3" fillId="9" borderId="13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center"/>
    </xf>
    <xf numFmtId="166" fontId="9" fillId="4" borderId="13" xfId="1" applyNumberFormat="1" applyFont="1" applyFill="1" applyBorder="1" applyAlignment="1">
      <alignment horizontal="center"/>
    </xf>
    <xf numFmtId="166" fontId="3" fillId="9" borderId="14" xfId="0" quotePrefix="1" applyNumberFormat="1" applyFont="1" applyFill="1" applyBorder="1" applyAlignment="1">
      <alignment horizontal="center"/>
    </xf>
    <xf numFmtId="166" fontId="3" fillId="4" borderId="14" xfId="0" quotePrefix="1" applyNumberFormat="1" applyFont="1" applyFill="1" applyBorder="1" applyAlignment="1">
      <alignment horizontal="center"/>
    </xf>
    <xf numFmtId="166" fontId="9" fillId="9" borderId="18" xfId="1" applyNumberFormat="1" applyFont="1" applyFill="1" applyBorder="1" applyAlignment="1">
      <alignment horizontal="center"/>
    </xf>
    <xf numFmtId="166" fontId="9" fillId="9" borderId="19" xfId="1" applyNumberFormat="1" applyFont="1" applyFill="1" applyBorder="1" applyAlignment="1">
      <alignment horizontal="center"/>
    </xf>
    <xf numFmtId="166" fontId="3" fillId="9" borderId="20" xfId="0" applyNumberFormat="1" applyFont="1" applyFill="1" applyBorder="1" applyAlignment="1">
      <alignment horizontal="center"/>
    </xf>
    <xf numFmtId="166" fontId="9" fillId="9" borderId="14" xfId="1" quotePrefix="1" applyNumberFormat="1" applyFont="1" applyFill="1" applyBorder="1" applyAlignment="1">
      <alignment horizontal="center"/>
    </xf>
    <xf numFmtId="166" fontId="3" fillId="9" borderId="18" xfId="0" applyNumberFormat="1" applyFont="1" applyFill="1" applyBorder="1" applyAlignment="1">
      <alignment horizontal="center"/>
    </xf>
    <xf numFmtId="166" fontId="9" fillId="9" borderId="20" xfId="1" quotePrefix="1" applyNumberFormat="1" applyFont="1" applyFill="1" applyBorder="1" applyAlignment="1">
      <alignment horizontal="center"/>
    </xf>
  </cellXfs>
  <cellStyles count="3">
    <cellStyle name="Normální" xfId="0" builtinId="0"/>
    <cellStyle name="Správně" xfId="1" builtinId="26"/>
    <cellStyle name="Špatně" xfId="2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CC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H97"/>
  <sheetViews>
    <sheetView tabSelected="1" topLeftCell="A43" zoomScale="130" zoomScaleNormal="130" workbookViewId="0">
      <selection activeCell="S58" sqref="S58"/>
    </sheetView>
  </sheetViews>
  <sheetFormatPr defaultRowHeight="12.75" x14ac:dyDescent="0.2"/>
  <cols>
    <col min="1" max="1" width="7" customWidth="1"/>
    <col min="2" max="2" width="8.7109375" customWidth="1"/>
    <col min="3" max="3" width="20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0.42578125" customWidth="1"/>
    <col min="15" max="15" width="4.28515625" style="1" customWidth="1"/>
    <col min="16" max="21" width="9.140625" customWidth="1"/>
    <col min="22" max="22" width="27" customWidth="1"/>
    <col min="25" max="25" width="7.7109375" customWidth="1"/>
  </cols>
  <sheetData>
    <row r="1" spans="1:34" ht="29.25" thickTop="1" thickBot="1" x14ac:dyDescent="0.25">
      <c r="A1" s="7"/>
      <c r="B1" s="97"/>
      <c r="C1" s="91" t="s">
        <v>52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.75" customHeight="1" thickBot="1" x14ac:dyDescent="0.25">
      <c r="A2" s="7"/>
      <c r="B2" s="98"/>
      <c r="C2" s="36">
        <v>43624</v>
      </c>
      <c r="D2" s="90" t="s">
        <v>0</v>
      </c>
      <c r="E2" s="90"/>
      <c r="F2" s="90"/>
      <c r="G2" s="90"/>
      <c r="H2" s="90"/>
      <c r="I2" s="90"/>
      <c r="J2" s="90"/>
      <c r="K2" s="90"/>
      <c r="L2" s="90" t="s">
        <v>15</v>
      </c>
      <c r="M2" s="90"/>
      <c r="N2" s="93"/>
      <c r="O2" s="9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9.75" customHeight="1" thickBot="1" x14ac:dyDescent="0.35">
      <c r="A3" s="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5"/>
      <c r="O3" s="9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4.25" thickTop="1" thickBot="1" x14ac:dyDescent="0.25">
      <c r="A4" s="7"/>
      <c r="B4" s="2" t="s">
        <v>1</v>
      </c>
      <c r="C4" s="2" t="s">
        <v>2</v>
      </c>
      <c r="D4" s="2" t="s">
        <v>12</v>
      </c>
      <c r="E4" s="101" t="s">
        <v>3</v>
      </c>
      <c r="F4" s="101"/>
      <c r="G4" s="101"/>
      <c r="H4" s="101"/>
      <c r="I4" s="101" t="s">
        <v>4</v>
      </c>
      <c r="J4" s="101"/>
      <c r="K4" s="101"/>
      <c r="L4" s="101"/>
      <c r="M4" s="2" t="s">
        <v>5</v>
      </c>
      <c r="N4" s="2" t="s">
        <v>6</v>
      </c>
      <c r="O4" s="3" t="s">
        <v>13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thickBot="1" x14ac:dyDescent="0.35">
      <c r="A5" s="7"/>
      <c r="B5" s="9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8</v>
      </c>
      <c r="J5" s="4" t="s">
        <v>9</v>
      </c>
      <c r="K5" s="4" t="s">
        <v>10</v>
      </c>
      <c r="L5" s="4" t="s">
        <v>11</v>
      </c>
      <c r="M5" s="9"/>
      <c r="N5" s="4"/>
      <c r="O5" s="5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4.25" thickTop="1" thickBot="1" x14ac:dyDescent="0.25">
      <c r="A6" s="7"/>
      <c r="B6" s="100" t="s">
        <v>44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">
        <f>SUM(N7:N12)-MIN(N7:N12)</f>
        <v>840.70740000000012</v>
      </c>
      <c r="O6" s="6">
        <f>RANK(N6,($N$6,$N$13,$N$20,$N$27,$N$34,$N$41,$N$48,$N$55,$N$62))</f>
        <v>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thickTop="1" x14ac:dyDescent="0.3">
      <c r="A7" s="7"/>
      <c r="B7" s="11">
        <v>75.099999999999994</v>
      </c>
      <c r="C7" s="12" t="s">
        <v>53</v>
      </c>
      <c r="D7" s="13">
        <v>2000</v>
      </c>
      <c r="E7" s="106">
        <v>50</v>
      </c>
      <c r="F7" s="107">
        <v>60</v>
      </c>
      <c r="G7" s="39">
        <v>-63</v>
      </c>
      <c r="H7" s="40">
        <f t="shared" ref="H7:H12" si="0">IF(MAX(E7:G7)&lt;0,0,MAX(E7:G7))</f>
        <v>60</v>
      </c>
      <c r="I7" s="106">
        <v>70</v>
      </c>
      <c r="J7" s="107">
        <v>80</v>
      </c>
      <c r="K7" s="118">
        <v>-85</v>
      </c>
      <c r="L7" s="14">
        <f t="shared" ref="L7:L12" si="1">IF(MAX(I7:K7)&lt;0,0,MAX(I7:K7))</f>
        <v>80</v>
      </c>
      <c r="M7" s="15">
        <f t="shared" ref="M7:M12" si="2">SUM(H7,L7)</f>
        <v>140</v>
      </c>
      <c r="N7" s="16">
        <f t="shared" ref="N7:N12" si="3">IF(ISNUMBER(B7), (IF(175.508&lt; B7,M7, TRUNC(10^(0.75194503*((LOG((B7/175.508)/LOG(10))*(LOG((B7/175.508)/LOG(10)))))),4)*M7)), 0)</f>
        <v>177.14200000000002</v>
      </c>
      <c r="O7" s="8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customHeight="1" x14ac:dyDescent="0.3">
      <c r="A8" s="7"/>
      <c r="B8" s="17">
        <v>90.6</v>
      </c>
      <c r="C8" s="18" t="s">
        <v>16</v>
      </c>
      <c r="D8" s="19">
        <v>1998</v>
      </c>
      <c r="E8" s="109">
        <v>65</v>
      </c>
      <c r="F8" s="111">
        <v>75</v>
      </c>
      <c r="G8" s="112">
        <v>80</v>
      </c>
      <c r="H8" s="44">
        <f t="shared" si="0"/>
        <v>80</v>
      </c>
      <c r="I8" s="108">
        <v>90</v>
      </c>
      <c r="J8" s="42">
        <v>-100</v>
      </c>
      <c r="K8" s="112">
        <v>100</v>
      </c>
      <c r="L8" s="20">
        <f t="shared" si="1"/>
        <v>100</v>
      </c>
      <c r="M8" s="21">
        <f t="shared" si="2"/>
        <v>180</v>
      </c>
      <c r="N8" s="22">
        <f t="shared" si="3"/>
        <v>207.61199999999999</v>
      </c>
      <c r="O8" s="88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.75" x14ac:dyDescent="0.3">
      <c r="A9" s="7"/>
      <c r="B9" s="17">
        <v>78</v>
      </c>
      <c r="C9" s="18" t="s">
        <v>54</v>
      </c>
      <c r="D9" s="19">
        <v>1996</v>
      </c>
      <c r="E9" s="109">
        <v>55</v>
      </c>
      <c r="F9" s="111">
        <v>65</v>
      </c>
      <c r="G9" s="42">
        <v>-70</v>
      </c>
      <c r="H9" s="44">
        <f t="shared" si="0"/>
        <v>65</v>
      </c>
      <c r="I9" s="109">
        <v>75</v>
      </c>
      <c r="J9" s="111">
        <v>85</v>
      </c>
      <c r="K9" s="121">
        <v>-90</v>
      </c>
      <c r="L9" s="20">
        <f t="shared" si="1"/>
        <v>85</v>
      </c>
      <c r="M9" s="21">
        <f t="shared" si="2"/>
        <v>150</v>
      </c>
      <c r="N9" s="22">
        <f t="shared" si="3"/>
        <v>185.92500000000001</v>
      </c>
      <c r="O9" s="8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5.75" x14ac:dyDescent="0.3">
      <c r="A10" s="7"/>
      <c r="B10" s="17">
        <v>68.400000000000006</v>
      </c>
      <c r="C10" s="18" t="s">
        <v>17</v>
      </c>
      <c r="D10" s="19">
        <v>1988</v>
      </c>
      <c r="E10" s="109">
        <v>55</v>
      </c>
      <c r="F10" s="111">
        <v>60</v>
      </c>
      <c r="G10" s="111">
        <v>65</v>
      </c>
      <c r="H10" s="44">
        <f t="shared" si="0"/>
        <v>65</v>
      </c>
      <c r="I10" s="109">
        <v>65</v>
      </c>
      <c r="J10" s="111">
        <v>70</v>
      </c>
      <c r="K10" s="112">
        <v>75</v>
      </c>
      <c r="L10" s="20">
        <f t="shared" si="1"/>
        <v>75</v>
      </c>
      <c r="M10" s="21">
        <f t="shared" si="2"/>
        <v>140</v>
      </c>
      <c r="N10" s="22">
        <f t="shared" si="3"/>
        <v>187.08199999999999</v>
      </c>
      <c r="O10" s="8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.75" x14ac:dyDescent="0.3">
      <c r="A11" s="7"/>
      <c r="B11" s="17">
        <v>104.6</v>
      </c>
      <c r="C11" s="18" t="s">
        <v>55</v>
      </c>
      <c r="D11" s="19">
        <v>2004</v>
      </c>
      <c r="E11" s="109">
        <v>30</v>
      </c>
      <c r="F11" s="47">
        <v>-35</v>
      </c>
      <c r="G11" s="112">
        <v>35</v>
      </c>
      <c r="H11" s="44">
        <f t="shared" si="0"/>
        <v>35</v>
      </c>
      <c r="I11" s="109">
        <v>30</v>
      </c>
      <c r="J11" s="111">
        <v>38</v>
      </c>
      <c r="K11" s="120">
        <v>41</v>
      </c>
      <c r="L11" s="20">
        <f t="shared" si="1"/>
        <v>41</v>
      </c>
      <c r="M11" s="21">
        <f t="shared" si="2"/>
        <v>76</v>
      </c>
      <c r="N11" s="22">
        <f t="shared" si="3"/>
        <v>82.946399999999997</v>
      </c>
      <c r="O11" s="8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thickBot="1" x14ac:dyDescent="0.35">
      <c r="A12" s="7"/>
      <c r="B12" s="23"/>
      <c r="C12" s="24"/>
      <c r="D12" s="25"/>
      <c r="E12" s="48"/>
      <c r="F12" s="49"/>
      <c r="G12" s="50"/>
      <c r="H12" s="51">
        <f t="shared" si="0"/>
        <v>0</v>
      </c>
      <c r="I12" s="48"/>
      <c r="J12" s="52"/>
      <c r="K12" s="53"/>
      <c r="L12" s="26">
        <f t="shared" si="1"/>
        <v>0</v>
      </c>
      <c r="M12" s="27">
        <f t="shared" si="2"/>
        <v>0</v>
      </c>
      <c r="N12" s="28">
        <f t="shared" si="3"/>
        <v>0</v>
      </c>
      <c r="O12" s="8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4.25" thickTop="1" thickBot="1" x14ac:dyDescent="0.25">
      <c r="A13" s="7"/>
      <c r="B13" s="100" t="s">
        <v>45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">
        <f>SUM(N14:N19)-MIN(N14:N19)</f>
        <v>1286.2795999999998</v>
      </c>
      <c r="O13" s="6">
        <f>RANK(N13,($N$6,$N$13,$N$20,$N$27,$N$34,$N$41,$N$48,$N$55,$N$62))</f>
        <v>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6.5" thickTop="1" x14ac:dyDescent="0.3">
      <c r="A14" s="7"/>
      <c r="B14" s="11">
        <v>98.6</v>
      </c>
      <c r="C14" s="12" t="s">
        <v>56</v>
      </c>
      <c r="D14" s="13">
        <v>1991</v>
      </c>
      <c r="E14" s="106">
        <v>97</v>
      </c>
      <c r="F14" s="107">
        <v>102</v>
      </c>
      <c r="G14" s="116">
        <v>105</v>
      </c>
      <c r="H14" s="54">
        <f t="shared" ref="H14:H19" si="4">IF(MAX(E14:G14)&lt;0,0,MAX(E14:G14))</f>
        <v>105</v>
      </c>
      <c r="I14" s="106">
        <v>117</v>
      </c>
      <c r="J14" s="107">
        <v>123</v>
      </c>
      <c r="K14" s="55">
        <v>-127</v>
      </c>
      <c r="L14" s="14">
        <f t="shared" ref="L14:L19" si="5">IF(MAX(I14:K14)&lt;0,0,MAX(I14:K14))</f>
        <v>123</v>
      </c>
      <c r="M14" s="15">
        <f t="shared" ref="M14:M19" si="6">SUM(H14,L14)</f>
        <v>228</v>
      </c>
      <c r="N14" s="16">
        <f t="shared" ref="N14:N19" si="7">IF(ISNUMBER(B14), (IF(175.508&lt; B14,M14, TRUNC(10^(0.75194503*((LOG((B14/175.508)/LOG(10))*(LOG((B14/175.508)/LOG(10)))))),4)*M14)), 0)</f>
        <v>254.12880000000001</v>
      </c>
      <c r="O14" s="8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5.75" x14ac:dyDescent="0.3">
      <c r="A15" s="7"/>
      <c r="B15" s="17">
        <v>81.5</v>
      </c>
      <c r="C15" s="79" t="s">
        <v>18</v>
      </c>
      <c r="D15" s="19">
        <v>1997</v>
      </c>
      <c r="E15" s="109">
        <v>85</v>
      </c>
      <c r="F15" s="111">
        <v>90</v>
      </c>
      <c r="G15" s="43">
        <v>-95</v>
      </c>
      <c r="H15" s="56">
        <f t="shared" si="4"/>
        <v>90</v>
      </c>
      <c r="I15" s="109">
        <v>115</v>
      </c>
      <c r="J15" s="111">
        <v>120</v>
      </c>
      <c r="K15" s="43">
        <v>-124</v>
      </c>
      <c r="L15" s="20">
        <f t="shared" si="5"/>
        <v>120</v>
      </c>
      <c r="M15" s="21">
        <f t="shared" si="6"/>
        <v>210</v>
      </c>
      <c r="N15" s="22">
        <f t="shared" si="7"/>
        <v>254.47800000000001</v>
      </c>
      <c r="O15" s="8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.75" x14ac:dyDescent="0.3">
      <c r="A16" s="7"/>
      <c r="B16" s="17">
        <v>103.5</v>
      </c>
      <c r="C16" s="79" t="s">
        <v>21</v>
      </c>
      <c r="D16" s="19">
        <v>1990</v>
      </c>
      <c r="E16" s="109">
        <v>90</v>
      </c>
      <c r="F16" s="117">
        <v>93</v>
      </c>
      <c r="G16" s="112">
        <v>96</v>
      </c>
      <c r="H16" s="56">
        <f t="shared" si="4"/>
        <v>96</v>
      </c>
      <c r="I16" s="41">
        <v>-125</v>
      </c>
      <c r="J16" s="111">
        <v>125</v>
      </c>
      <c r="K16" s="120">
        <v>130</v>
      </c>
      <c r="L16" s="20">
        <f t="shared" si="5"/>
        <v>130</v>
      </c>
      <c r="M16" s="21">
        <f t="shared" si="6"/>
        <v>226</v>
      </c>
      <c r="N16" s="22">
        <f t="shared" si="7"/>
        <v>247.53779999999998</v>
      </c>
      <c r="O16" s="8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3">
      <c r="A17" s="7"/>
      <c r="B17" s="17">
        <v>82.8</v>
      </c>
      <c r="C17" s="79" t="s">
        <v>19</v>
      </c>
      <c r="D17" s="19">
        <v>1991</v>
      </c>
      <c r="E17" s="109">
        <v>95</v>
      </c>
      <c r="F17" s="111">
        <v>99</v>
      </c>
      <c r="G17" s="43">
        <v>-101</v>
      </c>
      <c r="H17" s="56">
        <f t="shared" si="4"/>
        <v>99</v>
      </c>
      <c r="I17" s="109">
        <v>116</v>
      </c>
      <c r="J17" s="111">
        <v>119</v>
      </c>
      <c r="K17" s="112">
        <v>121</v>
      </c>
      <c r="L17" s="20">
        <f t="shared" si="5"/>
        <v>121</v>
      </c>
      <c r="M17" s="21">
        <f t="shared" si="6"/>
        <v>220</v>
      </c>
      <c r="N17" s="22">
        <f t="shared" si="7"/>
        <v>264.50599999999997</v>
      </c>
      <c r="O17" s="8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5.75" x14ac:dyDescent="0.3">
      <c r="A18" s="7"/>
      <c r="B18" s="17">
        <v>88.3</v>
      </c>
      <c r="C18" s="79" t="s">
        <v>57</v>
      </c>
      <c r="D18" s="19">
        <v>1984</v>
      </c>
      <c r="E18" s="109">
        <v>80</v>
      </c>
      <c r="F18" s="47">
        <v>-85</v>
      </c>
      <c r="G18" s="112">
        <v>85</v>
      </c>
      <c r="H18" s="56">
        <f t="shared" si="4"/>
        <v>85</v>
      </c>
      <c r="I18" s="109">
        <v>100</v>
      </c>
      <c r="J18" s="111">
        <v>108</v>
      </c>
      <c r="K18" s="125">
        <v>113</v>
      </c>
      <c r="L18" s="20">
        <f t="shared" si="5"/>
        <v>113</v>
      </c>
      <c r="M18" s="21">
        <f t="shared" si="6"/>
        <v>198</v>
      </c>
      <c r="N18" s="22">
        <f t="shared" si="7"/>
        <v>230.98680000000002</v>
      </c>
      <c r="O18" s="8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6.5" thickBot="1" x14ac:dyDescent="0.35">
      <c r="A19" s="7"/>
      <c r="B19" s="23">
        <v>106.7</v>
      </c>
      <c r="C19" s="80" t="s">
        <v>20</v>
      </c>
      <c r="D19" s="25">
        <v>1989</v>
      </c>
      <c r="E19" s="122">
        <v>100</v>
      </c>
      <c r="F19" s="123">
        <v>107</v>
      </c>
      <c r="G19" s="124">
        <v>110</v>
      </c>
      <c r="H19" s="58">
        <f t="shared" si="4"/>
        <v>110</v>
      </c>
      <c r="I19" s="126">
        <v>120</v>
      </c>
      <c r="J19" s="123">
        <v>130</v>
      </c>
      <c r="K19" s="127">
        <v>135</v>
      </c>
      <c r="L19" s="26">
        <f t="shared" si="5"/>
        <v>135</v>
      </c>
      <c r="M19" s="27">
        <f t="shared" si="6"/>
        <v>245</v>
      </c>
      <c r="N19" s="28">
        <f t="shared" si="7"/>
        <v>265.62900000000002</v>
      </c>
      <c r="O19" s="8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4.25" thickTop="1" thickBot="1" x14ac:dyDescent="0.25">
      <c r="A20" s="7"/>
      <c r="B20" s="100" t="s">
        <v>46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">
        <f>SUM(N21:N26)-MIN(N21:N26)</f>
        <v>1199.9585</v>
      </c>
      <c r="O20" s="6">
        <f>RANK(N20,($N$6,$N$13,$N$20,$N$27,$N$34,$N$41,$N$48,$N$55,$N$62))</f>
        <v>3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6.5" thickTop="1" x14ac:dyDescent="0.3">
      <c r="A21" s="7"/>
      <c r="B21" s="11">
        <v>105.4</v>
      </c>
      <c r="C21" s="12" t="s">
        <v>23</v>
      </c>
      <c r="D21" s="13">
        <v>1971</v>
      </c>
      <c r="E21" s="106">
        <v>80</v>
      </c>
      <c r="F21" s="107">
        <v>85</v>
      </c>
      <c r="G21" s="110">
        <v>89</v>
      </c>
      <c r="H21" s="54">
        <f t="shared" ref="H21:H26" si="8">IF(MAX(E21:G21)&lt;0,0,MAX(E21:G21))</f>
        <v>89</v>
      </c>
      <c r="I21" s="106">
        <v>105</v>
      </c>
      <c r="J21" s="107">
        <v>110</v>
      </c>
      <c r="K21" s="110">
        <v>115</v>
      </c>
      <c r="L21" s="14">
        <f t="shared" ref="L21:L26" si="9">IF(MAX(I21:K21)&lt;0,0,MAX(I21:K21))</f>
        <v>115</v>
      </c>
      <c r="M21" s="15">
        <f t="shared" ref="M21:M26" si="10">SUM(H21,L21)</f>
        <v>204</v>
      </c>
      <c r="N21" s="16">
        <f t="shared" ref="N21:N26" si="11">IF(ISNUMBER(B21), (IF(175.508&lt; B21,M21, TRUNC(10^(0.75194503*((LOG((B21/175.508)/LOG(10))*(LOG((B21/175.508)/LOG(10)))))),4)*M21)), 0)</f>
        <v>222.0744</v>
      </c>
      <c r="O21" s="8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5.75" x14ac:dyDescent="0.3">
      <c r="A22" s="7"/>
      <c r="B22" s="17">
        <v>97.3</v>
      </c>
      <c r="C22" s="18" t="s">
        <v>24</v>
      </c>
      <c r="D22" s="19">
        <v>1975</v>
      </c>
      <c r="E22" s="109">
        <v>70</v>
      </c>
      <c r="F22" s="42">
        <v>-75</v>
      </c>
      <c r="G22" s="113">
        <v>75</v>
      </c>
      <c r="H22" s="56">
        <f t="shared" si="8"/>
        <v>75</v>
      </c>
      <c r="I22" s="109">
        <v>90</v>
      </c>
      <c r="J22" s="111">
        <v>95</v>
      </c>
      <c r="K22" s="60">
        <v>-100</v>
      </c>
      <c r="L22" s="20">
        <f t="shared" si="9"/>
        <v>95</v>
      </c>
      <c r="M22" s="21">
        <f t="shared" si="10"/>
        <v>170</v>
      </c>
      <c r="N22" s="22">
        <f t="shared" si="11"/>
        <v>190.45100000000002</v>
      </c>
      <c r="O22" s="8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5.75" x14ac:dyDescent="0.3">
      <c r="A23" s="7"/>
      <c r="B23" s="17">
        <v>117.4</v>
      </c>
      <c r="C23" s="18" t="s">
        <v>22</v>
      </c>
      <c r="D23" s="19">
        <v>1978</v>
      </c>
      <c r="E23" s="109">
        <v>100</v>
      </c>
      <c r="F23" s="111">
        <v>105</v>
      </c>
      <c r="G23" s="60">
        <v>-110</v>
      </c>
      <c r="H23" s="56">
        <f t="shared" si="8"/>
        <v>105</v>
      </c>
      <c r="I23" s="109">
        <v>125</v>
      </c>
      <c r="J23" s="111">
        <v>130</v>
      </c>
      <c r="K23" s="60">
        <v>-135</v>
      </c>
      <c r="L23" s="20">
        <f t="shared" ref="L23" si="12">IF(MAX(I23:K23)&lt;0,0,MAX(I23:K23))</f>
        <v>130</v>
      </c>
      <c r="M23" s="21">
        <f t="shared" ref="M23" si="13">SUM(H23,L23)</f>
        <v>235</v>
      </c>
      <c r="N23" s="22">
        <f t="shared" ref="N23" si="14">IF(ISNUMBER(B23), (IF(175.508&lt; B23,M23, TRUNC(10^(0.75194503*((LOG((B23/175.508)/LOG(10))*(LOG((B23/175.508)/LOG(10)))))),4)*M23)), 0)</f>
        <v>247.73699999999999</v>
      </c>
      <c r="O23" s="8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5.75" x14ac:dyDescent="0.3">
      <c r="A24" s="7"/>
      <c r="B24" s="17">
        <v>92.5</v>
      </c>
      <c r="C24" s="18" t="s">
        <v>27</v>
      </c>
      <c r="D24" s="19">
        <v>1987</v>
      </c>
      <c r="E24" s="109">
        <v>95</v>
      </c>
      <c r="F24" s="111">
        <v>101</v>
      </c>
      <c r="G24" s="60">
        <v>-106</v>
      </c>
      <c r="H24" s="56">
        <f t="shared" si="8"/>
        <v>101</v>
      </c>
      <c r="I24" s="109">
        <v>125</v>
      </c>
      <c r="J24" s="117">
        <v>131</v>
      </c>
      <c r="K24" s="120">
        <v>135</v>
      </c>
      <c r="L24" s="20">
        <f t="shared" si="9"/>
        <v>135</v>
      </c>
      <c r="M24" s="21">
        <f t="shared" si="10"/>
        <v>236</v>
      </c>
      <c r="N24" s="22">
        <f t="shared" si="11"/>
        <v>269.81880000000001</v>
      </c>
      <c r="O24" s="8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5.75" x14ac:dyDescent="0.3">
      <c r="A25" s="7"/>
      <c r="B25" s="17">
        <v>88</v>
      </c>
      <c r="C25" s="18" t="s">
        <v>25</v>
      </c>
      <c r="D25" s="19">
        <v>1983</v>
      </c>
      <c r="E25" s="108">
        <v>90</v>
      </c>
      <c r="F25" s="117">
        <v>100</v>
      </c>
      <c r="G25" s="113">
        <v>105</v>
      </c>
      <c r="H25" s="56">
        <f t="shared" si="8"/>
        <v>105</v>
      </c>
      <c r="I25" s="109">
        <v>120</v>
      </c>
      <c r="J25" s="111">
        <v>126</v>
      </c>
      <c r="K25" s="60">
        <v>0</v>
      </c>
      <c r="L25" s="20">
        <f t="shared" si="9"/>
        <v>126</v>
      </c>
      <c r="M25" s="21">
        <f t="shared" si="10"/>
        <v>231</v>
      </c>
      <c r="N25" s="22">
        <f t="shared" si="11"/>
        <v>269.87729999999999</v>
      </c>
      <c r="O25" s="8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6.5" thickBot="1" x14ac:dyDescent="0.35">
      <c r="A26" s="7"/>
      <c r="B26" s="17">
        <v>82</v>
      </c>
      <c r="C26" s="18" t="s">
        <v>26</v>
      </c>
      <c r="D26" s="19">
        <v>1953</v>
      </c>
      <c r="E26" s="45">
        <v>0</v>
      </c>
      <c r="F26" s="42">
        <v>0</v>
      </c>
      <c r="G26" s="60">
        <v>0</v>
      </c>
      <c r="H26" s="56">
        <f t="shared" si="8"/>
        <v>0</v>
      </c>
      <c r="I26" s="41">
        <v>0</v>
      </c>
      <c r="J26" s="42">
        <v>0</v>
      </c>
      <c r="K26" s="46">
        <v>0</v>
      </c>
      <c r="L26" s="20">
        <f t="shared" si="9"/>
        <v>0</v>
      </c>
      <c r="M26" s="21">
        <f t="shared" si="10"/>
        <v>0</v>
      </c>
      <c r="N26" s="22">
        <f t="shared" si="11"/>
        <v>0</v>
      </c>
      <c r="O26" s="8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4.25" thickTop="1" thickBot="1" x14ac:dyDescent="0.25">
      <c r="A27" s="7"/>
      <c r="B27" s="100" t="s">
        <v>47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">
        <f>SUM(N28:N33)-MIN(N28:N33)</f>
        <v>1322.3159000000001</v>
      </c>
      <c r="O27" s="6">
        <f>RANK(N27,($N$6,$N$13,$N$20,$N$27,$N$34,$N$41,$N$48,$N$55,$N$62))</f>
        <v>1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6.5" thickTop="1" x14ac:dyDescent="0.3">
      <c r="A28" s="7"/>
      <c r="B28" s="11">
        <v>80.099999999999994</v>
      </c>
      <c r="C28" s="12" t="s">
        <v>58</v>
      </c>
      <c r="D28" s="13">
        <v>1987</v>
      </c>
      <c r="E28" s="106">
        <v>95</v>
      </c>
      <c r="F28" s="114">
        <v>100</v>
      </c>
      <c r="G28" s="115">
        <v>105</v>
      </c>
      <c r="H28" s="54">
        <f t="shared" ref="H28:H33" si="15">IF(MAX(E28:G28)&lt;0,0,MAX(E28:G28))</f>
        <v>105</v>
      </c>
      <c r="I28" s="106">
        <v>115</v>
      </c>
      <c r="J28" s="107">
        <v>120</v>
      </c>
      <c r="K28" s="62">
        <v>-125</v>
      </c>
      <c r="L28" s="14">
        <f t="shared" ref="L28:L33" si="16">IF(MAX(I28:K28)&lt;0,0,MAX(I28:K28))</f>
        <v>120</v>
      </c>
      <c r="M28" s="15">
        <f t="shared" ref="M28:M33" si="17">SUM(H28,L28)</f>
        <v>225</v>
      </c>
      <c r="N28" s="16">
        <f t="shared" ref="N28:N33" si="18">IF(ISNUMBER(B28), (IF(175.508&lt; B28,M28, TRUNC(10^(0.75194503*((LOG((B28/175.508)/LOG(10))*(LOG((B28/175.508)/LOG(10)))))),4)*M28)), 0)</f>
        <v>275.0625</v>
      </c>
      <c r="O28" s="8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5.75" x14ac:dyDescent="0.3">
      <c r="A29" s="7"/>
      <c r="B29" s="17">
        <v>98.5</v>
      </c>
      <c r="C29" s="18" t="s">
        <v>59</v>
      </c>
      <c r="D29" s="19">
        <v>1983</v>
      </c>
      <c r="E29" s="109">
        <v>100</v>
      </c>
      <c r="F29" s="42">
        <v>-105</v>
      </c>
      <c r="G29" s="113">
        <v>107</v>
      </c>
      <c r="H29" s="56">
        <f t="shared" si="15"/>
        <v>107</v>
      </c>
      <c r="I29" s="109">
        <v>130</v>
      </c>
      <c r="J29" s="42">
        <v>-135</v>
      </c>
      <c r="K29" s="113">
        <v>135</v>
      </c>
      <c r="L29" s="20">
        <f t="shared" si="16"/>
        <v>135</v>
      </c>
      <c r="M29" s="21">
        <f t="shared" si="17"/>
        <v>242</v>
      </c>
      <c r="N29" s="22">
        <f t="shared" si="18"/>
        <v>269.85419999999999</v>
      </c>
      <c r="O29" s="8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5.75" x14ac:dyDescent="0.3">
      <c r="A30" s="7"/>
      <c r="B30" s="17">
        <v>68</v>
      </c>
      <c r="C30" s="18" t="s">
        <v>30</v>
      </c>
      <c r="D30" s="19">
        <v>2004</v>
      </c>
      <c r="E30" s="109">
        <v>90</v>
      </c>
      <c r="F30" s="111">
        <v>95</v>
      </c>
      <c r="G30" s="60">
        <v>-98</v>
      </c>
      <c r="H30" s="56">
        <f t="shared" ref="H30" si="19">IF(MAX(E30:G30)&lt;0,0,MAX(E30:G30))</f>
        <v>95</v>
      </c>
      <c r="I30" s="109">
        <v>110</v>
      </c>
      <c r="J30" s="111">
        <v>116</v>
      </c>
      <c r="K30" s="113">
        <v>118</v>
      </c>
      <c r="L30" s="20">
        <f t="shared" ref="L30" si="20">IF(MAX(I30:K30)&lt;0,0,MAX(I30:K30))</f>
        <v>118</v>
      </c>
      <c r="M30" s="21">
        <f t="shared" ref="M30" si="21">SUM(H30,L30)</f>
        <v>213</v>
      </c>
      <c r="N30" s="22">
        <f t="shared" si="18"/>
        <v>285.67559999999997</v>
      </c>
      <c r="O30" s="8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5.75" x14ac:dyDescent="0.3">
      <c r="A31" s="7"/>
      <c r="B31" s="17">
        <v>89.9</v>
      </c>
      <c r="C31" s="18" t="s">
        <v>31</v>
      </c>
      <c r="D31" s="19">
        <v>2003</v>
      </c>
      <c r="E31" s="109">
        <v>85</v>
      </c>
      <c r="F31" s="42">
        <v>-90</v>
      </c>
      <c r="G31" s="60">
        <v>-91</v>
      </c>
      <c r="H31" s="56">
        <f t="shared" si="15"/>
        <v>85</v>
      </c>
      <c r="I31" s="109">
        <v>105</v>
      </c>
      <c r="J31" s="42">
        <v>-112</v>
      </c>
      <c r="K31" s="57">
        <v>-112</v>
      </c>
      <c r="L31" s="20">
        <f t="shared" si="16"/>
        <v>105</v>
      </c>
      <c r="M31" s="21">
        <f t="shared" si="17"/>
        <v>190</v>
      </c>
      <c r="N31" s="22">
        <f t="shared" si="18"/>
        <v>219.887</v>
      </c>
      <c r="O31" s="8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5.75" x14ac:dyDescent="0.3">
      <c r="A32" s="7"/>
      <c r="B32" s="17">
        <v>89.3</v>
      </c>
      <c r="C32" s="18" t="s">
        <v>29</v>
      </c>
      <c r="D32" s="19">
        <v>1977</v>
      </c>
      <c r="E32" s="109">
        <v>75</v>
      </c>
      <c r="F32" s="111">
        <v>85</v>
      </c>
      <c r="G32" s="113">
        <v>90</v>
      </c>
      <c r="H32" s="56">
        <f t="shared" si="15"/>
        <v>90</v>
      </c>
      <c r="I32" s="109">
        <v>100</v>
      </c>
      <c r="J32" s="111">
        <v>110</v>
      </c>
      <c r="K32" s="57">
        <v>0</v>
      </c>
      <c r="L32" s="20">
        <f t="shared" si="16"/>
        <v>110</v>
      </c>
      <c r="M32" s="21">
        <f t="shared" si="17"/>
        <v>200</v>
      </c>
      <c r="N32" s="22">
        <f t="shared" si="18"/>
        <v>232.14000000000001</v>
      </c>
      <c r="O32" s="8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6.5" thickBot="1" x14ac:dyDescent="0.35">
      <c r="A33" s="7"/>
      <c r="B33" s="17">
        <v>91.5</v>
      </c>
      <c r="C33" s="18" t="s">
        <v>28</v>
      </c>
      <c r="D33" s="19">
        <v>1983</v>
      </c>
      <c r="E33" s="109">
        <v>90</v>
      </c>
      <c r="F33" s="111">
        <v>96</v>
      </c>
      <c r="G33" s="42">
        <v>-101</v>
      </c>
      <c r="H33" s="56">
        <f t="shared" si="15"/>
        <v>96</v>
      </c>
      <c r="I33" s="109">
        <v>120</v>
      </c>
      <c r="J33" s="117">
        <v>125</v>
      </c>
      <c r="K33" s="120">
        <v>130</v>
      </c>
      <c r="L33" s="20">
        <f t="shared" si="16"/>
        <v>130</v>
      </c>
      <c r="M33" s="21">
        <f t="shared" si="17"/>
        <v>226</v>
      </c>
      <c r="N33" s="22">
        <f t="shared" si="18"/>
        <v>259.58359999999999</v>
      </c>
      <c r="O33" s="8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4.25" thickTop="1" thickBot="1" x14ac:dyDescent="0.25">
      <c r="A34" s="7"/>
      <c r="B34" s="100" t="s">
        <v>48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">
        <f>SUM(N35:N40)-MIN(N35:N40)</f>
        <v>1111.2359999999999</v>
      </c>
      <c r="O34" s="6">
        <f>RANK(N34,($N$6,$N$13,$N$20,$N$27,$N$34,$N$41,$N$48,$N$55,$N$62))</f>
        <v>6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6.5" thickTop="1" x14ac:dyDescent="0.3">
      <c r="A35" s="7"/>
      <c r="B35" s="11">
        <v>73.7</v>
      </c>
      <c r="C35" s="12" t="s">
        <v>32</v>
      </c>
      <c r="D35" s="13">
        <v>1997</v>
      </c>
      <c r="E35" s="106">
        <v>70</v>
      </c>
      <c r="F35" s="107">
        <v>80</v>
      </c>
      <c r="G35" s="55">
        <v>-85</v>
      </c>
      <c r="H35" s="54">
        <f t="shared" ref="H35:H40" si="22">IF(MAX(E35:G35)&lt;0,0,MAX(E35:G35))</f>
        <v>80</v>
      </c>
      <c r="I35" s="106">
        <v>100</v>
      </c>
      <c r="J35" s="38">
        <v>-105</v>
      </c>
      <c r="K35" s="39">
        <v>0</v>
      </c>
      <c r="L35" s="14">
        <f t="shared" ref="L35:L40" si="23">IF(MAX(I35:K35)&lt;0,0,MAX(I35:K35))</f>
        <v>100</v>
      </c>
      <c r="M35" s="15">
        <f t="shared" ref="M35:M40" si="24">SUM(H35,L35)</f>
        <v>180</v>
      </c>
      <c r="N35" s="16">
        <f t="shared" ref="N35:N40" si="25">IF(ISNUMBER(B35), (IF(175.508&lt; B35,M35, TRUNC(10^(0.75194503*((LOG((B35/175.508)/LOG(10))*(LOG((B35/175.508)/LOG(10)))))),4)*M35)), 0)</f>
        <v>230.166</v>
      </c>
      <c r="O35" s="8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5.75" x14ac:dyDescent="0.3">
      <c r="A36" s="7"/>
      <c r="B36" s="17">
        <v>86.3</v>
      </c>
      <c r="C36" s="18" t="s">
        <v>33</v>
      </c>
      <c r="D36" s="19">
        <v>1957</v>
      </c>
      <c r="E36" s="41">
        <v>-70</v>
      </c>
      <c r="F36" s="111">
        <v>70</v>
      </c>
      <c r="G36" s="112">
        <v>75</v>
      </c>
      <c r="H36" s="56">
        <f t="shared" si="22"/>
        <v>75</v>
      </c>
      <c r="I36" s="109">
        <v>90</v>
      </c>
      <c r="J36" s="47">
        <v>-95</v>
      </c>
      <c r="K36" s="43">
        <v>-95</v>
      </c>
      <c r="L36" s="20">
        <f t="shared" si="23"/>
        <v>90</v>
      </c>
      <c r="M36" s="21">
        <f t="shared" si="24"/>
        <v>165</v>
      </c>
      <c r="N36" s="22">
        <f t="shared" si="25"/>
        <v>194.50200000000001</v>
      </c>
      <c r="O36" s="8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5.75" x14ac:dyDescent="0.3">
      <c r="A37" s="7"/>
      <c r="B37" s="17">
        <v>115.3</v>
      </c>
      <c r="C37" s="18" t="s">
        <v>60</v>
      </c>
      <c r="D37" s="19">
        <v>1961</v>
      </c>
      <c r="E37" s="109">
        <v>60</v>
      </c>
      <c r="F37" s="42">
        <v>-70</v>
      </c>
      <c r="G37" s="43">
        <v>-70</v>
      </c>
      <c r="H37" s="56">
        <f t="shared" ref="H37" si="26">IF(MAX(E37:G37)&lt;0,0,MAX(E37:G37))</f>
        <v>60</v>
      </c>
      <c r="I37" s="109">
        <v>75</v>
      </c>
      <c r="J37" s="117">
        <v>80</v>
      </c>
      <c r="K37" s="43">
        <v>-90</v>
      </c>
      <c r="L37" s="20">
        <f t="shared" ref="L37" si="27">IF(MAX(I37:K37)&lt;0,0,MAX(I37:K37))</f>
        <v>80</v>
      </c>
      <c r="M37" s="21">
        <f t="shared" ref="M37" si="28">SUM(H37,L37)</f>
        <v>140</v>
      </c>
      <c r="N37" s="22">
        <f t="shared" ref="N37" si="29">IF(ISNUMBER(B37), (IF(175.508&lt; B37,M37, TRUNC(10^(0.75194503*((LOG((B37/175.508)/LOG(10))*(LOG((B37/175.508)/LOG(10)))))),4)*M37)), 0)</f>
        <v>148.30199999999999</v>
      </c>
      <c r="O37" s="8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5.75" x14ac:dyDescent="0.3">
      <c r="A38" s="7"/>
      <c r="B38" s="17">
        <v>78.099999999999994</v>
      </c>
      <c r="C38" s="18" t="s">
        <v>35</v>
      </c>
      <c r="D38" s="19">
        <v>2001</v>
      </c>
      <c r="E38" s="108">
        <v>80</v>
      </c>
      <c r="F38" s="42">
        <v>-85</v>
      </c>
      <c r="G38" s="113">
        <v>85</v>
      </c>
      <c r="H38" s="56">
        <f t="shared" si="22"/>
        <v>85</v>
      </c>
      <c r="I38" s="109">
        <v>100</v>
      </c>
      <c r="J38" s="111">
        <v>110</v>
      </c>
      <c r="K38" s="43">
        <v>-120</v>
      </c>
      <c r="L38" s="20">
        <f t="shared" si="23"/>
        <v>110</v>
      </c>
      <c r="M38" s="21">
        <f t="shared" si="24"/>
        <v>195</v>
      </c>
      <c r="N38" s="22">
        <f t="shared" si="25"/>
        <v>241.54649999999998</v>
      </c>
      <c r="O38" s="8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5.75" x14ac:dyDescent="0.3">
      <c r="A39" s="7"/>
      <c r="B39" s="17">
        <v>81.599999999999994</v>
      </c>
      <c r="C39" s="18" t="s">
        <v>34</v>
      </c>
      <c r="D39" s="19">
        <v>1990</v>
      </c>
      <c r="E39" s="109">
        <v>100</v>
      </c>
      <c r="F39" s="117">
        <v>106</v>
      </c>
      <c r="G39" s="113">
        <v>110</v>
      </c>
      <c r="H39" s="56">
        <f t="shared" si="22"/>
        <v>110</v>
      </c>
      <c r="I39" s="41">
        <v>-135</v>
      </c>
      <c r="J39" s="111">
        <v>135</v>
      </c>
      <c r="K39" s="60">
        <v>-142</v>
      </c>
      <c r="L39" s="20">
        <f t="shared" si="23"/>
        <v>135</v>
      </c>
      <c r="M39" s="21">
        <f t="shared" si="24"/>
        <v>245</v>
      </c>
      <c r="N39" s="22">
        <f t="shared" si="25"/>
        <v>296.71950000000004</v>
      </c>
      <c r="O39" s="8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6.5" thickBot="1" x14ac:dyDescent="0.35">
      <c r="A40" s="7"/>
      <c r="B40" s="17"/>
      <c r="C40" s="18"/>
      <c r="D40" s="19"/>
      <c r="E40" s="41"/>
      <c r="F40" s="42"/>
      <c r="G40" s="43"/>
      <c r="H40" s="56">
        <f t="shared" si="22"/>
        <v>0</v>
      </c>
      <c r="I40" s="41"/>
      <c r="J40" s="47"/>
      <c r="K40" s="63"/>
      <c r="L40" s="20">
        <f t="shared" si="23"/>
        <v>0</v>
      </c>
      <c r="M40" s="21">
        <f t="shared" si="24"/>
        <v>0</v>
      </c>
      <c r="N40" s="22">
        <f t="shared" si="25"/>
        <v>0</v>
      </c>
      <c r="O40" s="8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4.25" thickTop="1" thickBot="1" x14ac:dyDescent="0.25">
      <c r="A41" s="7"/>
      <c r="B41" s="100" t="s">
        <v>49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">
        <f>SUM(N42:N47)-MIN(N42:N47)</f>
        <v>1026.3895</v>
      </c>
      <c r="O41" s="6">
        <f>RANK(N41,($N$6,$N$13,$N$20,$N$27,$N$34,$N$41,$N$48,$N$55,$N$62))</f>
        <v>7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6.5" customHeight="1" thickTop="1" x14ac:dyDescent="0.3">
      <c r="A42" s="7"/>
      <c r="B42" s="11">
        <v>88</v>
      </c>
      <c r="C42" s="12" t="s">
        <v>65</v>
      </c>
      <c r="D42" s="13">
        <v>1990</v>
      </c>
      <c r="E42" s="106">
        <v>60</v>
      </c>
      <c r="F42" s="38">
        <v>-65</v>
      </c>
      <c r="G42" s="110">
        <v>65</v>
      </c>
      <c r="H42" s="54">
        <f t="shared" ref="H42:H47" si="30">IF(MAX(E42:G42)&lt;0,0,MAX(E42:G42))</f>
        <v>65</v>
      </c>
      <c r="I42" s="106">
        <v>70</v>
      </c>
      <c r="J42" s="114">
        <v>75</v>
      </c>
      <c r="K42" s="110">
        <v>80</v>
      </c>
      <c r="L42" s="14">
        <f t="shared" ref="L42:L47" si="31">IF(MAX(I42:K42)&lt;0,0,MAX(I42:K42))</f>
        <v>80</v>
      </c>
      <c r="M42" s="15">
        <f t="shared" ref="M42:M47" si="32">SUM(H42,L42)</f>
        <v>145</v>
      </c>
      <c r="N42" s="16">
        <f t="shared" ref="N42:N47" si="33">IF(ISNUMBER(B42), (IF(175.508&lt; B42,M42, TRUNC(10^(0.75194503*((LOG((B42/175.508)/LOG(10))*(LOG((B42/175.508)/LOG(10)))))),4)*M42)), 0)</f>
        <v>169.40349999999998</v>
      </c>
      <c r="O42" s="8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15.75" customHeight="1" x14ac:dyDescent="0.3">
      <c r="A43" s="7"/>
      <c r="B43" s="17">
        <v>85.1</v>
      </c>
      <c r="C43" s="18" t="s">
        <v>61</v>
      </c>
      <c r="D43" s="19">
        <v>1989</v>
      </c>
      <c r="E43" s="108">
        <v>65</v>
      </c>
      <c r="F43" s="42">
        <v>-70</v>
      </c>
      <c r="G43" s="111">
        <v>70</v>
      </c>
      <c r="H43" s="56">
        <f t="shared" si="30"/>
        <v>70</v>
      </c>
      <c r="I43" s="41">
        <v>-85</v>
      </c>
      <c r="J43" s="117">
        <v>85</v>
      </c>
      <c r="K43" s="113">
        <v>92</v>
      </c>
      <c r="L43" s="20">
        <f t="shared" si="31"/>
        <v>92</v>
      </c>
      <c r="M43" s="21">
        <f t="shared" si="32"/>
        <v>162</v>
      </c>
      <c r="N43" s="22">
        <f t="shared" si="33"/>
        <v>192.22920000000002</v>
      </c>
      <c r="O43" s="8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5.75" customHeight="1" x14ac:dyDescent="0.3">
      <c r="A44" s="7"/>
      <c r="B44" s="17">
        <v>92.5</v>
      </c>
      <c r="C44" s="18" t="s">
        <v>62</v>
      </c>
      <c r="D44" s="19">
        <v>1978</v>
      </c>
      <c r="E44" s="108">
        <v>52</v>
      </c>
      <c r="F44" s="119">
        <v>-56</v>
      </c>
      <c r="G44" s="111">
        <v>56</v>
      </c>
      <c r="H44" s="56">
        <f t="shared" ref="H44" si="34">IF(MAX(E44:G44)&lt;0,0,MAX(E44:G44))</f>
        <v>56</v>
      </c>
      <c r="I44" s="109">
        <v>60</v>
      </c>
      <c r="J44" s="117">
        <v>63</v>
      </c>
      <c r="K44" s="113">
        <v>66</v>
      </c>
      <c r="L44" s="20">
        <f t="shared" ref="L44" si="35">IF(MAX(I44:K44)&lt;0,0,MAX(I44:K44))</f>
        <v>66</v>
      </c>
      <c r="M44" s="21">
        <f t="shared" ref="M44" si="36">SUM(H44,L44)</f>
        <v>122</v>
      </c>
      <c r="N44" s="22">
        <f t="shared" si="33"/>
        <v>139.48259999999999</v>
      </c>
      <c r="O44" s="8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15.75" customHeight="1" x14ac:dyDescent="0.3">
      <c r="A45" s="7"/>
      <c r="B45" s="17">
        <v>83.3</v>
      </c>
      <c r="C45" s="18" t="s">
        <v>37</v>
      </c>
      <c r="D45" s="19">
        <v>1977</v>
      </c>
      <c r="E45" s="109">
        <v>80</v>
      </c>
      <c r="F45" s="42">
        <v>-85</v>
      </c>
      <c r="G45" s="113">
        <v>85</v>
      </c>
      <c r="H45" s="56">
        <f t="shared" si="30"/>
        <v>85</v>
      </c>
      <c r="I45" s="109">
        <v>95</v>
      </c>
      <c r="J45" s="117">
        <v>100</v>
      </c>
      <c r="K45" s="120">
        <v>105</v>
      </c>
      <c r="L45" s="20">
        <f t="shared" si="31"/>
        <v>105</v>
      </c>
      <c r="M45" s="21">
        <f t="shared" si="32"/>
        <v>190</v>
      </c>
      <c r="N45" s="22">
        <f t="shared" si="33"/>
        <v>227.77200000000002</v>
      </c>
      <c r="O45" s="8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15.75" x14ac:dyDescent="0.3">
      <c r="A46" s="7"/>
      <c r="B46" s="17">
        <v>95</v>
      </c>
      <c r="C46" s="18" t="s">
        <v>36</v>
      </c>
      <c r="D46" s="19">
        <v>1988</v>
      </c>
      <c r="E46" s="109">
        <v>87</v>
      </c>
      <c r="F46" s="117">
        <v>92</v>
      </c>
      <c r="G46" s="43">
        <v>-96</v>
      </c>
      <c r="H46" s="56">
        <f t="shared" si="30"/>
        <v>92</v>
      </c>
      <c r="I46" s="109">
        <v>120</v>
      </c>
      <c r="J46" s="111">
        <v>125</v>
      </c>
      <c r="K46" s="112">
        <v>130</v>
      </c>
      <c r="L46" s="20">
        <f t="shared" si="31"/>
        <v>130</v>
      </c>
      <c r="M46" s="21">
        <f t="shared" si="32"/>
        <v>222</v>
      </c>
      <c r="N46" s="22">
        <f t="shared" si="33"/>
        <v>251.0598</v>
      </c>
      <c r="O46" s="8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16.5" thickBot="1" x14ac:dyDescent="0.35">
      <c r="A47" s="7"/>
      <c r="B47" s="17">
        <v>78</v>
      </c>
      <c r="C47" s="18" t="s">
        <v>69</v>
      </c>
      <c r="D47" s="19">
        <v>1986</v>
      </c>
      <c r="E47" s="109">
        <v>60</v>
      </c>
      <c r="F47" s="117">
        <v>65</v>
      </c>
      <c r="G47" s="113">
        <v>70</v>
      </c>
      <c r="H47" s="56">
        <f t="shared" si="30"/>
        <v>70</v>
      </c>
      <c r="I47" s="41">
        <v>-80</v>
      </c>
      <c r="J47" s="111">
        <v>80</v>
      </c>
      <c r="K47" s="46">
        <v>0</v>
      </c>
      <c r="L47" s="20">
        <f t="shared" si="31"/>
        <v>80</v>
      </c>
      <c r="M47" s="21">
        <f t="shared" si="32"/>
        <v>150</v>
      </c>
      <c r="N47" s="22">
        <f t="shared" si="33"/>
        <v>185.92500000000001</v>
      </c>
      <c r="O47" s="8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4.25" thickTop="1" thickBot="1" x14ac:dyDescent="0.25">
      <c r="A48" s="7"/>
      <c r="B48" s="100" t="s">
        <v>50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">
        <f>SUM(N49:N54)-MIN(N49:N54)</f>
        <v>1148.9434999999999</v>
      </c>
      <c r="O48" s="6">
        <f>RANK(N48,($N$6,$N$13,$N$20,$N$27,$N$34,$N$41,$N$48,$N$55,$N$62))</f>
        <v>5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3.5" customHeight="1" thickTop="1" x14ac:dyDescent="0.3">
      <c r="A49" s="7"/>
      <c r="B49" s="11">
        <v>101.4</v>
      </c>
      <c r="C49" s="12" t="s">
        <v>40</v>
      </c>
      <c r="D49" s="13">
        <v>1996</v>
      </c>
      <c r="E49" s="106">
        <v>90</v>
      </c>
      <c r="F49" s="114">
        <v>100</v>
      </c>
      <c r="G49" s="62">
        <v>0</v>
      </c>
      <c r="H49" s="54">
        <f t="shared" ref="H49:H54" si="37">IF(MAX(E49:G49)&lt;0,0,MAX(E49:G49))</f>
        <v>100</v>
      </c>
      <c r="I49" s="106">
        <v>120</v>
      </c>
      <c r="J49" s="38">
        <v>0</v>
      </c>
      <c r="K49" s="62">
        <v>0</v>
      </c>
      <c r="L49" s="14">
        <f t="shared" ref="L49:L54" si="38">IF(MAX(I49:K49)&lt;0,0,MAX(I49:K49))</f>
        <v>120</v>
      </c>
      <c r="M49" s="15">
        <f t="shared" ref="M49:M54" si="39">SUM(H49,L49)</f>
        <v>220</v>
      </c>
      <c r="N49" s="16">
        <f t="shared" ref="N49:N54" si="40">IF(ISNUMBER(B49), (IF(175.508&lt; B49,M49, TRUNC(10^(0.75194503*((LOG((B49/175.508)/LOG(10))*(LOG((B49/175.508)/LOG(10)))))),4)*M49)), 0)</f>
        <v>242.70399999999998</v>
      </c>
      <c r="O49" s="8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15.75" x14ac:dyDescent="0.3">
      <c r="A50" s="7"/>
      <c r="B50" s="17">
        <v>92</v>
      </c>
      <c r="C50" s="18" t="s">
        <v>64</v>
      </c>
      <c r="D50" s="19">
        <v>1986</v>
      </c>
      <c r="E50" s="109">
        <v>85</v>
      </c>
      <c r="F50" s="111">
        <v>90</v>
      </c>
      <c r="G50" s="113">
        <v>95</v>
      </c>
      <c r="H50" s="56">
        <f t="shared" si="37"/>
        <v>95</v>
      </c>
      <c r="I50" s="109">
        <v>105</v>
      </c>
      <c r="J50" s="111">
        <v>110</v>
      </c>
      <c r="K50" s="60">
        <v>-112</v>
      </c>
      <c r="L50" s="20">
        <f t="shared" si="38"/>
        <v>110</v>
      </c>
      <c r="M50" s="21">
        <f t="shared" si="39"/>
        <v>205</v>
      </c>
      <c r="N50" s="22">
        <f t="shared" si="40"/>
        <v>234.90949999999998</v>
      </c>
      <c r="O50" s="8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15.75" x14ac:dyDescent="0.3">
      <c r="A51" s="7"/>
      <c r="B51" s="17">
        <v>105.9</v>
      </c>
      <c r="C51" s="18" t="s">
        <v>41</v>
      </c>
      <c r="D51" s="19">
        <v>2002</v>
      </c>
      <c r="E51" s="109">
        <v>85</v>
      </c>
      <c r="F51" s="111">
        <v>90</v>
      </c>
      <c r="G51" s="60">
        <v>-96</v>
      </c>
      <c r="H51" s="56">
        <f t="shared" ref="H51" si="41">IF(MAX(E51:G51)&lt;0,0,MAX(E51:G51))</f>
        <v>90</v>
      </c>
      <c r="I51" s="109">
        <v>115</v>
      </c>
      <c r="J51" s="111">
        <v>120</v>
      </c>
      <c r="K51" s="60">
        <v>-125</v>
      </c>
      <c r="L51" s="20">
        <f t="shared" ref="L51" si="42">IF(MAX(I51:K51)&lt;0,0,MAX(I51:K51))</f>
        <v>120</v>
      </c>
      <c r="M51" s="21">
        <f t="shared" ref="M51" si="43">SUM(H51,L51)</f>
        <v>210</v>
      </c>
      <c r="N51" s="22">
        <f t="shared" ref="N51" si="44">IF(ISNUMBER(B51), (IF(175.508&lt; B51,M51, TRUNC(10^(0.75194503*((LOG((B51/175.508)/LOG(10))*(LOG((B51/175.508)/LOG(10)))))),4)*M51)), 0)</f>
        <v>228.249</v>
      </c>
      <c r="O51" s="8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15.75" x14ac:dyDescent="0.3">
      <c r="A52" s="7"/>
      <c r="B52" s="17">
        <v>103.8</v>
      </c>
      <c r="C52" s="18" t="s">
        <v>63</v>
      </c>
      <c r="D52" s="19">
        <v>1971</v>
      </c>
      <c r="E52" s="41">
        <v>0</v>
      </c>
      <c r="F52" s="42">
        <v>0</v>
      </c>
      <c r="G52" s="60">
        <v>0</v>
      </c>
      <c r="H52" s="56">
        <f t="shared" si="37"/>
        <v>0</v>
      </c>
      <c r="I52" s="41">
        <v>0</v>
      </c>
      <c r="J52" s="42">
        <v>0</v>
      </c>
      <c r="K52" s="57">
        <v>0</v>
      </c>
      <c r="L52" s="20">
        <f t="shared" si="38"/>
        <v>0</v>
      </c>
      <c r="M52" s="21">
        <f t="shared" si="39"/>
        <v>0</v>
      </c>
      <c r="N52" s="22">
        <f t="shared" si="40"/>
        <v>0</v>
      </c>
      <c r="O52" s="8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15.75" x14ac:dyDescent="0.3">
      <c r="A53" s="7"/>
      <c r="B53" s="17">
        <v>64.900000000000006</v>
      </c>
      <c r="C53" s="18" t="s">
        <v>38</v>
      </c>
      <c r="D53" s="19">
        <v>2003</v>
      </c>
      <c r="E53" s="41">
        <v>-65</v>
      </c>
      <c r="F53" s="111">
        <v>65</v>
      </c>
      <c r="G53" s="113">
        <v>70</v>
      </c>
      <c r="H53" s="56">
        <f t="shared" si="37"/>
        <v>70</v>
      </c>
      <c r="I53" s="109">
        <v>75</v>
      </c>
      <c r="J53" s="117">
        <v>80</v>
      </c>
      <c r="K53" s="57">
        <v>-85</v>
      </c>
      <c r="L53" s="20">
        <f t="shared" si="38"/>
        <v>80</v>
      </c>
      <c r="M53" s="35">
        <f t="shared" si="39"/>
        <v>150</v>
      </c>
      <c r="N53" s="22">
        <f t="shared" si="40"/>
        <v>207.22499999999999</v>
      </c>
      <c r="O53" s="8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16.5" thickBot="1" x14ac:dyDescent="0.35">
      <c r="A54" s="7"/>
      <c r="B54" s="17">
        <v>59</v>
      </c>
      <c r="C54" s="18" t="s">
        <v>39</v>
      </c>
      <c r="D54" s="19">
        <v>2000</v>
      </c>
      <c r="E54" s="109">
        <v>65</v>
      </c>
      <c r="F54" s="42">
        <v>-70</v>
      </c>
      <c r="G54" s="112">
        <v>70</v>
      </c>
      <c r="H54" s="56">
        <f t="shared" si="37"/>
        <v>70</v>
      </c>
      <c r="I54" s="109">
        <v>85</v>
      </c>
      <c r="J54" s="117">
        <v>90</v>
      </c>
      <c r="K54" s="43">
        <v>-95</v>
      </c>
      <c r="L54" s="20">
        <f t="shared" si="38"/>
        <v>90</v>
      </c>
      <c r="M54" s="21">
        <f t="shared" si="39"/>
        <v>160</v>
      </c>
      <c r="N54" s="22">
        <f t="shared" si="40"/>
        <v>235.85599999999999</v>
      </c>
      <c r="O54" s="8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14.25" thickTop="1" thickBot="1" x14ac:dyDescent="0.25">
      <c r="A55" s="7"/>
      <c r="B55" s="100" t="s">
        <v>51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">
        <f>SUM(N56:N61)-MIN(N56:N61)</f>
        <v>1149.0513000000001</v>
      </c>
      <c r="O55" s="6">
        <f>RANK(N55,($N$6,$N$13,$N$20,$N$27,$N$34,$N$41,$N$48,$N$55,$N$62))</f>
        <v>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16.5" thickTop="1" x14ac:dyDescent="0.3">
      <c r="A56" s="7"/>
      <c r="B56" s="11">
        <v>92.3</v>
      </c>
      <c r="C56" s="12" t="s">
        <v>66</v>
      </c>
      <c r="D56" s="13">
        <v>1988</v>
      </c>
      <c r="E56" s="106">
        <v>85</v>
      </c>
      <c r="F56" s="107">
        <v>88</v>
      </c>
      <c r="G56" s="110">
        <v>91</v>
      </c>
      <c r="H56" s="54">
        <f t="shared" ref="H56:H68" si="45">IF(MAX(E56:G56)&lt;0,0,MAX(E56:G56))</f>
        <v>91</v>
      </c>
      <c r="I56" s="106">
        <v>104</v>
      </c>
      <c r="J56" s="107">
        <v>108</v>
      </c>
      <c r="K56" s="116">
        <v>112</v>
      </c>
      <c r="L56" s="14">
        <f t="shared" ref="L56:L68" si="46">IF(MAX(I56:K56)&lt;0,0,MAX(I56:K56))</f>
        <v>112</v>
      </c>
      <c r="M56" s="15">
        <f t="shared" ref="M56:M68" si="47">SUM(H56,L56)</f>
        <v>203</v>
      </c>
      <c r="N56" s="16">
        <f t="shared" ref="N56:N68" si="48">IF(ISNUMBER(B56), (IF(175.508&lt; B56,M56, TRUNC(10^(0.75194503*((LOG((B56/175.508)/LOG(10))*(LOG((B56/175.508)/LOG(10)))))),4)*M56)), 0)</f>
        <v>232.29290000000003</v>
      </c>
      <c r="O56" s="85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15.75" x14ac:dyDescent="0.3">
      <c r="A57" s="7"/>
      <c r="B57" s="17">
        <v>70.599999999999994</v>
      </c>
      <c r="C57" s="18" t="s">
        <v>42</v>
      </c>
      <c r="D57" s="19">
        <v>1963</v>
      </c>
      <c r="E57" s="109">
        <v>70</v>
      </c>
      <c r="F57" s="111">
        <v>75</v>
      </c>
      <c r="G57" s="43">
        <v>0</v>
      </c>
      <c r="H57" s="56">
        <f t="shared" si="45"/>
        <v>75</v>
      </c>
      <c r="I57" s="109">
        <v>85</v>
      </c>
      <c r="J57" s="117">
        <v>90</v>
      </c>
      <c r="K57" s="43">
        <v>0</v>
      </c>
      <c r="L57" s="20">
        <f t="shared" si="46"/>
        <v>90</v>
      </c>
      <c r="M57" s="21">
        <f t="shared" si="47"/>
        <v>165</v>
      </c>
      <c r="N57" s="22">
        <f t="shared" si="48"/>
        <v>216.315</v>
      </c>
      <c r="O57" s="8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15.75" x14ac:dyDescent="0.3">
      <c r="A58" s="7"/>
      <c r="B58" s="17">
        <v>90.3</v>
      </c>
      <c r="C58" s="18" t="s">
        <v>43</v>
      </c>
      <c r="D58" s="19">
        <v>1997</v>
      </c>
      <c r="E58" s="109">
        <v>82</v>
      </c>
      <c r="F58" s="111">
        <v>87</v>
      </c>
      <c r="G58" s="112">
        <v>93</v>
      </c>
      <c r="H58" s="56">
        <f t="shared" ref="H58" si="49">IF(MAX(E58:G58)&lt;0,0,MAX(E58:G58))</f>
        <v>93</v>
      </c>
      <c r="I58" s="109">
        <v>105</v>
      </c>
      <c r="J58" s="117">
        <v>110</v>
      </c>
      <c r="K58" s="112">
        <v>115</v>
      </c>
      <c r="L58" s="20">
        <f t="shared" ref="L58" si="50">IF(MAX(I58:K58)&lt;0,0,MAX(I58:K58))</f>
        <v>115</v>
      </c>
      <c r="M58" s="21">
        <f t="shared" ref="M58" si="51">SUM(H58,L58)</f>
        <v>208</v>
      </c>
      <c r="N58" s="22">
        <f t="shared" ref="N58" si="52">IF(ISNUMBER(B58), (IF(175.508&lt; B58,M58, TRUNC(10^(0.75194503*((LOG((B58/175.508)/LOG(10))*(LOG((B58/175.508)/LOG(10)))))),4)*M58)), 0)</f>
        <v>240.26080000000002</v>
      </c>
      <c r="O58" s="8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5.75" x14ac:dyDescent="0.3">
      <c r="A59" s="7"/>
      <c r="B59" s="17">
        <v>87.1</v>
      </c>
      <c r="C59" s="18" t="s">
        <v>67</v>
      </c>
      <c r="D59" s="19">
        <v>1981</v>
      </c>
      <c r="E59" s="109">
        <v>90</v>
      </c>
      <c r="F59" s="111">
        <v>95</v>
      </c>
      <c r="G59" s="113">
        <v>98</v>
      </c>
      <c r="H59" s="56">
        <f t="shared" si="45"/>
        <v>98</v>
      </c>
      <c r="I59" s="41">
        <v>-110</v>
      </c>
      <c r="J59" s="117">
        <v>110</v>
      </c>
      <c r="K59" s="112">
        <v>115</v>
      </c>
      <c r="L59" s="34">
        <f t="shared" si="46"/>
        <v>115</v>
      </c>
      <c r="M59" s="21">
        <f t="shared" si="47"/>
        <v>213</v>
      </c>
      <c r="N59" s="22">
        <f t="shared" si="48"/>
        <v>250.01939999999999</v>
      </c>
      <c r="O59" s="8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15.75" x14ac:dyDescent="0.3">
      <c r="A60" s="7"/>
      <c r="B60" s="17">
        <v>103.7</v>
      </c>
      <c r="C60" s="18" t="s">
        <v>68</v>
      </c>
      <c r="D60" s="19">
        <v>1983</v>
      </c>
      <c r="E60" s="41">
        <v>-80</v>
      </c>
      <c r="F60" s="111">
        <v>80</v>
      </c>
      <c r="G60" s="60">
        <v>-85</v>
      </c>
      <c r="H60" s="56">
        <f t="shared" si="45"/>
        <v>80</v>
      </c>
      <c r="I60" s="109">
        <v>105</v>
      </c>
      <c r="J60" s="111">
        <v>112</v>
      </c>
      <c r="K60" s="60">
        <v>-120</v>
      </c>
      <c r="L60" s="34">
        <f t="shared" si="46"/>
        <v>112</v>
      </c>
      <c r="M60" s="21">
        <f t="shared" si="47"/>
        <v>192</v>
      </c>
      <c r="N60" s="22">
        <f t="shared" si="48"/>
        <v>210.16320000000002</v>
      </c>
      <c r="O60" s="8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16.5" thickBot="1" x14ac:dyDescent="0.35">
      <c r="A61" s="7"/>
      <c r="B61" s="23"/>
      <c r="C61" s="24"/>
      <c r="D61" s="25"/>
      <c r="E61" s="48"/>
      <c r="F61" s="49"/>
      <c r="G61" s="64"/>
      <c r="H61" s="65">
        <f t="shared" si="45"/>
        <v>0</v>
      </c>
      <c r="I61" s="48"/>
      <c r="J61" s="52"/>
      <c r="K61" s="64"/>
      <c r="L61" s="29">
        <f t="shared" ref="L61:L67" si="53">IF(MAX(I61:K61)&lt;0,0,MAX(I61:K61))</f>
        <v>0</v>
      </c>
      <c r="M61" s="30">
        <f t="shared" ref="M61:M67" si="54">SUM(H61,L61)</f>
        <v>0</v>
      </c>
      <c r="N61" s="31">
        <f t="shared" si="48"/>
        <v>0</v>
      </c>
      <c r="O61" s="8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15.75" customHeight="1" thickTop="1" thickBot="1" x14ac:dyDescent="0.25">
      <c r="A62" s="7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">
        <f>SUM(N63:N68)-MIN(N63:N68)</f>
        <v>0</v>
      </c>
      <c r="O62" s="6">
        <f>RANK(N62,($N$6,$N$13,$N$20,$N$27,$N$34,$N$41,$N$48,$N$55,$N$62))</f>
        <v>9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16.5" thickTop="1" x14ac:dyDescent="0.3">
      <c r="A63" s="7"/>
      <c r="B63" s="11"/>
      <c r="C63" s="32"/>
      <c r="D63" s="33"/>
      <c r="E63" s="37"/>
      <c r="F63" s="38"/>
      <c r="G63" s="39"/>
      <c r="H63" s="54">
        <f t="shared" si="45"/>
        <v>0</v>
      </c>
      <c r="I63" s="37"/>
      <c r="J63" s="61"/>
      <c r="K63" s="62"/>
      <c r="L63" s="14">
        <f t="shared" si="53"/>
        <v>0</v>
      </c>
      <c r="M63" s="15">
        <f t="shared" si="54"/>
        <v>0</v>
      </c>
      <c r="N63" s="16">
        <f t="shared" si="48"/>
        <v>0</v>
      </c>
      <c r="O63" s="8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15.75" x14ac:dyDescent="0.3">
      <c r="A64" s="7"/>
      <c r="B64" s="23"/>
      <c r="C64" s="24"/>
      <c r="D64" s="25"/>
      <c r="E64" s="48"/>
      <c r="F64" s="52"/>
      <c r="G64" s="50"/>
      <c r="H64" s="56">
        <f t="shared" si="45"/>
        <v>0</v>
      </c>
      <c r="I64" s="48"/>
      <c r="J64" s="49"/>
      <c r="K64" s="66"/>
      <c r="L64" s="20">
        <f t="shared" si="53"/>
        <v>0</v>
      </c>
      <c r="M64" s="21">
        <f t="shared" si="54"/>
        <v>0</v>
      </c>
      <c r="N64" s="22">
        <f t="shared" si="48"/>
        <v>0</v>
      </c>
      <c r="O64" s="8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5.75" x14ac:dyDescent="0.3">
      <c r="A65" s="7"/>
      <c r="B65" s="23"/>
      <c r="C65" s="24"/>
      <c r="D65" s="25"/>
      <c r="E65" s="48"/>
      <c r="F65" s="52"/>
      <c r="G65" s="50"/>
      <c r="H65" s="56">
        <f t="shared" ref="H65" si="55">IF(MAX(E65:G65)&lt;0,0,MAX(E65:G65))</f>
        <v>0</v>
      </c>
      <c r="I65" s="48"/>
      <c r="J65" s="49"/>
      <c r="K65" s="66"/>
      <c r="L65" s="20">
        <f t="shared" ref="L65" si="56">IF(MAX(I65:K65)&lt;0,0,MAX(I65:K65))</f>
        <v>0</v>
      </c>
      <c r="M65" s="21">
        <f t="shared" ref="M65" si="57">SUM(H65,L65)</f>
        <v>0</v>
      </c>
      <c r="N65" s="22">
        <f t="shared" ref="N65" si="58">IF(ISNUMBER(B65), (IF(175.508&lt; B65,M65, TRUNC(10^(0.75194503*((LOG((B65/175.508)/LOG(10))*(LOG((B65/175.508)/LOG(10)))))),4)*M65)), 0)</f>
        <v>0</v>
      </c>
      <c r="O65" s="8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15.75" x14ac:dyDescent="0.3">
      <c r="A66" s="7"/>
      <c r="B66" s="23"/>
      <c r="C66" s="24"/>
      <c r="D66" s="25"/>
      <c r="E66" s="48"/>
      <c r="F66" s="52"/>
      <c r="G66" s="50"/>
      <c r="H66" s="54">
        <f t="shared" si="45"/>
        <v>0</v>
      </c>
      <c r="I66" s="48"/>
      <c r="J66" s="49"/>
      <c r="K66" s="66"/>
      <c r="L66" s="14">
        <f t="shared" si="53"/>
        <v>0</v>
      </c>
      <c r="M66" s="15">
        <f t="shared" si="54"/>
        <v>0</v>
      </c>
      <c r="N66" s="16">
        <f t="shared" si="48"/>
        <v>0</v>
      </c>
      <c r="O66" s="8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5.75" x14ac:dyDescent="0.3">
      <c r="A67" s="7"/>
      <c r="B67" s="23"/>
      <c r="C67" s="24"/>
      <c r="D67" s="25"/>
      <c r="E67" s="48"/>
      <c r="F67" s="52"/>
      <c r="G67" s="50"/>
      <c r="H67" s="56">
        <f t="shared" si="45"/>
        <v>0</v>
      </c>
      <c r="I67" s="48"/>
      <c r="J67" s="49"/>
      <c r="K67" s="66"/>
      <c r="L67" s="20">
        <f t="shared" si="53"/>
        <v>0</v>
      </c>
      <c r="M67" s="21">
        <f t="shared" si="54"/>
        <v>0</v>
      </c>
      <c r="N67" s="22">
        <f t="shared" si="48"/>
        <v>0</v>
      </c>
      <c r="O67" s="8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ht="16.5" thickBot="1" x14ac:dyDescent="0.35">
      <c r="A68" s="7"/>
      <c r="B68" s="23"/>
      <c r="C68" s="24"/>
      <c r="D68" s="25"/>
      <c r="E68" s="59"/>
      <c r="F68" s="52"/>
      <c r="G68" s="50"/>
      <c r="H68" s="58">
        <f t="shared" si="45"/>
        <v>0</v>
      </c>
      <c r="I68" s="48"/>
      <c r="J68" s="49"/>
      <c r="K68" s="53"/>
      <c r="L68" s="26">
        <f t="shared" si="46"/>
        <v>0</v>
      </c>
      <c r="M68" s="27">
        <f t="shared" si="47"/>
        <v>0</v>
      </c>
      <c r="N68" s="28">
        <f t="shared" si="48"/>
        <v>0</v>
      </c>
      <c r="O68" s="89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14.25" thickTop="1" thickBot="1" x14ac:dyDescent="0.25">
      <c r="A69" s="7"/>
      <c r="B69" s="102" t="s">
        <v>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4"/>
      <c r="N69" s="10"/>
      <c r="O69" s="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t="17.25" thickTop="1" thickBot="1" x14ac:dyDescent="0.35">
      <c r="A70" s="7"/>
      <c r="B70" s="67"/>
      <c r="C70" s="68"/>
      <c r="D70" s="69"/>
      <c r="E70" s="70"/>
      <c r="F70" s="71"/>
      <c r="G70" s="72"/>
      <c r="H70" s="73"/>
      <c r="I70" s="70"/>
      <c r="J70" s="74"/>
      <c r="K70" s="72"/>
      <c r="L70" s="75"/>
      <c r="M70" s="76"/>
      <c r="N70" s="77"/>
      <c r="O70" s="7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17.25" thickTop="1" thickBot="1" x14ac:dyDescent="0.35">
      <c r="A71" s="7"/>
      <c r="B71" s="67"/>
      <c r="C71" s="68"/>
      <c r="D71" s="69"/>
      <c r="E71" s="70"/>
      <c r="F71" s="71"/>
      <c r="G71" s="72"/>
      <c r="H71" s="73"/>
      <c r="I71" s="70"/>
      <c r="J71" s="74"/>
      <c r="K71" s="72"/>
      <c r="L71" s="75"/>
      <c r="M71" s="76"/>
      <c r="N71" s="77"/>
      <c r="O71" s="7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14.25" thickTop="1" thickBo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15.75" thickTop="1" x14ac:dyDescent="0.3">
      <c r="A73" s="7"/>
      <c r="B73" s="81" t="s">
        <v>70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2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13.5" thickBot="1" x14ac:dyDescent="0.25">
      <c r="A74" s="7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13.5" thickTop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6:34" x14ac:dyDescent="0.2"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</sheetData>
  <mergeCells count="29">
    <mergeCell ref="E4:H4"/>
    <mergeCell ref="I4:L4"/>
    <mergeCell ref="B69:M69"/>
    <mergeCell ref="B6:M6"/>
    <mergeCell ref="B62:M62"/>
    <mergeCell ref="O7:O12"/>
    <mergeCell ref="O14:O19"/>
    <mergeCell ref="O21:O26"/>
    <mergeCell ref="O28:O33"/>
    <mergeCell ref="B55:M55"/>
    <mergeCell ref="B48:M48"/>
    <mergeCell ref="B41:M41"/>
    <mergeCell ref="B34:M34"/>
    <mergeCell ref="B27:M27"/>
    <mergeCell ref="B20:M20"/>
    <mergeCell ref="B13:M13"/>
    <mergeCell ref="L2:M2"/>
    <mergeCell ref="C1:M1"/>
    <mergeCell ref="N1:O3"/>
    <mergeCell ref="B1:B3"/>
    <mergeCell ref="D2:K2"/>
    <mergeCell ref="C3:M3"/>
    <mergeCell ref="B73:O73"/>
    <mergeCell ref="B74:O74"/>
    <mergeCell ref="O35:O40"/>
    <mergeCell ref="O42:O47"/>
    <mergeCell ref="O49:O54"/>
    <mergeCell ref="O56:O61"/>
    <mergeCell ref="O63:O68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2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Kovac Dusan</cp:lastModifiedBy>
  <dcterms:created xsi:type="dcterms:W3CDTF">2017-01-22T21:04:49Z</dcterms:created>
  <dcterms:modified xsi:type="dcterms:W3CDTF">2019-06-09T06:41:35Z</dcterms:modified>
</cp:coreProperties>
</file>