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lv\Desktop\Nová složka\"/>
    </mc:Choice>
  </mc:AlternateContent>
  <xr:revisionPtr revIDLastSave="0" documentId="13_ncr:1_{FC32AF73-9FF5-4989-9B80-A12EC3B1277F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List1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2" l="1"/>
  <c r="N45" i="2"/>
  <c r="L45" i="2"/>
  <c r="H45" i="2"/>
  <c r="M45" i="2" s="1"/>
  <c r="L44" i="2"/>
  <c r="H44" i="2"/>
  <c r="L43" i="2"/>
  <c r="H43" i="2"/>
  <c r="L42" i="2"/>
  <c r="H42" i="2"/>
  <c r="M42" i="2" s="1"/>
  <c r="N42" i="2" s="1"/>
  <c r="L41" i="2"/>
  <c r="H41" i="2"/>
  <c r="L40" i="2"/>
  <c r="H40" i="2"/>
  <c r="L38" i="2"/>
  <c r="H38" i="2"/>
  <c r="L37" i="2"/>
  <c r="H37" i="2"/>
  <c r="L36" i="2"/>
  <c r="H36" i="2"/>
  <c r="L35" i="2"/>
  <c r="H35" i="2"/>
  <c r="L34" i="2"/>
  <c r="H34" i="2"/>
  <c r="M34" i="2" s="1"/>
  <c r="N34" i="2" s="1"/>
  <c r="L33" i="2"/>
  <c r="H33" i="2"/>
  <c r="N31" i="2"/>
  <c r="L31" i="2"/>
  <c r="H31" i="2"/>
  <c r="M31" i="2" s="1"/>
  <c r="L30" i="2"/>
  <c r="H30" i="2"/>
  <c r="L29" i="2"/>
  <c r="H29" i="2"/>
  <c r="L28" i="2"/>
  <c r="H28" i="2"/>
  <c r="L27" i="2"/>
  <c r="H27" i="2"/>
  <c r="L26" i="2"/>
  <c r="H26" i="2"/>
  <c r="L24" i="2"/>
  <c r="H24" i="2"/>
  <c r="M24" i="2" s="1"/>
  <c r="N24" i="2" s="1"/>
  <c r="L23" i="2"/>
  <c r="H23" i="2"/>
  <c r="L22" i="2"/>
  <c r="H22" i="2"/>
  <c r="M22" i="2" s="1"/>
  <c r="N22" i="2" s="1"/>
  <c r="L21" i="2"/>
  <c r="H21" i="2"/>
  <c r="L20" i="2"/>
  <c r="L19" i="2"/>
  <c r="H19" i="2"/>
  <c r="L17" i="2"/>
  <c r="H17" i="2"/>
  <c r="L16" i="2"/>
  <c r="H16" i="2"/>
  <c r="L15" i="2"/>
  <c r="H15" i="2"/>
  <c r="M15" i="2" s="1"/>
  <c r="N15" i="2" s="1"/>
  <c r="L14" i="2"/>
  <c r="H14" i="2"/>
  <c r="M14" i="2" s="1"/>
  <c r="N14" i="2" s="1"/>
  <c r="L13" i="2"/>
  <c r="H13" i="2"/>
  <c r="L12" i="2"/>
  <c r="H12" i="2"/>
  <c r="L10" i="2"/>
  <c r="H10" i="2"/>
  <c r="L9" i="2"/>
  <c r="H9" i="2"/>
  <c r="L8" i="2"/>
  <c r="H8" i="2"/>
  <c r="L7" i="2"/>
  <c r="H7" i="2"/>
  <c r="L6" i="2"/>
  <c r="H6" i="2"/>
  <c r="L5" i="2"/>
  <c r="H5" i="2"/>
  <c r="M38" i="2" l="1"/>
  <c r="N38" i="2" s="1"/>
  <c r="M16" i="2"/>
  <c r="N16" i="2" s="1"/>
  <c r="M9" i="2"/>
  <c r="N9" i="2" s="1"/>
  <c r="M29" i="2"/>
  <c r="N29" i="2" s="1"/>
  <c r="M17" i="2"/>
  <c r="N17" i="2" s="1"/>
  <c r="M37" i="2"/>
  <c r="N37" i="2" s="1"/>
  <c r="M10" i="2"/>
  <c r="N10" i="2" s="1"/>
  <c r="M23" i="2"/>
  <c r="N23" i="2" s="1"/>
  <c r="M27" i="2"/>
  <c r="N27" i="2" s="1"/>
  <c r="M36" i="2"/>
  <c r="N36" i="2" s="1"/>
  <c r="M21" i="2"/>
  <c r="N21" i="2" s="1"/>
  <c r="M28" i="2"/>
  <c r="N28" i="2" s="1"/>
  <c r="M43" i="2"/>
  <c r="N43" i="2" s="1"/>
  <c r="M7" i="2"/>
  <c r="N7" i="2" s="1"/>
  <c r="M6" i="2"/>
  <c r="N6" i="2" s="1"/>
  <c r="M33" i="2"/>
  <c r="N33" i="2" s="1"/>
  <c r="M12" i="2"/>
  <c r="N12" i="2" s="1"/>
  <c r="M41" i="2"/>
  <c r="N41" i="2" s="1"/>
  <c r="M40" i="2"/>
  <c r="N40" i="2" s="1"/>
  <c r="M20" i="2"/>
  <c r="N20" i="2" s="1"/>
  <c r="M26" i="2"/>
  <c r="N26" i="2" s="1"/>
  <c r="M19" i="2"/>
  <c r="N19" i="2" s="1"/>
  <c r="M5" i="2"/>
  <c r="N5" i="2" s="1"/>
  <c r="M35" i="2"/>
  <c r="N35" i="2" s="1"/>
  <c r="M30" i="2"/>
  <c r="N30" i="2" s="1"/>
  <c r="M13" i="2"/>
  <c r="N13" i="2" s="1"/>
  <c r="M8" i="2"/>
  <c r="N8" i="2" s="1"/>
  <c r="M44" i="2"/>
  <c r="N44" i="2" s="1"/>
  <c r="N39" i="2" l="1"/>
  <c r="N11" i="2"/>
  <c r="N18" i="2"/>
  <c r="N46" i="2"/>
  <c r="N25" i="2"/>
  <c r="N32" i="2"/>
</calcChain>
</file>

<file path=xl/sharedStrings.xml><?xml version="1.0" encoding="utf-8"?>
<sst xmlns="http://schemas.openxmlformats.org/spreadsheetml/2006/main" count="90" uniqueCount="58">
  <si>
    <t>SOKOLOV</t>
  </si>
  <si>
    <t>Těl.hm.</t>
  </si>
  <si>
    <t>Jméno</t>
  </si>
  <si>
    <t>Ročník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</si>
  <si>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</si>
  <si>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</si>
  <si>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</si>
  <si>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</si>
  <si>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</si>
  <si>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</si>
  <si>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</si>
  <si>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</si>
  <si>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</si>
  <si>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</si>
  <si>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 xml:space="preserve">   3. kolo ll. ligy družstev mužů ,,A,,</t>
  </si>
  <si>
    <t>Hodaň Patrik</t>
  </si>
  <si>
    <t>VTŽ Chomutov</t>
  </si>
  <si>
    <t>Nezdara Vojtěch</t>
  </si>
  <si>
    <t>Prosol Roman</t>
  </si>
  <si>
    <t>Liška Matěj</t>
  </si>
  <si>
    <t>Kříž Lukáš</t>
  </si>
  <si>
    <t>Drnec Jakub</t>
  </si>
  <si>
    <t>Pospíšil Radek</t>
  </si>
  <si>
    <t>SKV Teplice</t>
  </si>
  <si>
    <t>Šír David</t>
  </si>
  <si>
    <t>Pecka Tomáš</t>
  </si>
  <si>
    <t>Pecka Adam</t>
  </si>
  <si>
    <t>Angr Jan</t>
  </si>
  <si>
    <t>Zajan Jan</t>
  </si>
  <si>
    <t>Voleský Kryštof</t>
  </si>
  <si>
    <t>Bohemians Praha</t>
  </si>
  <si>
    <t>Zaspal Lukáš</t>
  </si>
  <si>
    <t>Šulc Matěj</t>
  </si>
  <si>
    <t>Bečvář Kamil</t>
  </si>
  <si>
    <t>Bečvář Luděk</t>
  </si>
  <si>
    <t>Mrština Tomáš</t>
  </si>
  <si>
    <t>Kobza Lukáš</t>
  </si>
  <si>
    <t>BC Praha</t>
  </si>
  <si>
    <t>Mankovický Petr</t>
  </si>
  <si>
    <t>Semík Ondřej</t>
  </si>
  <si>
    <t>Hariš Dominik</t>
  </si>
  <si>
    <t>Beran Andrej</t>
  </si>
  <si>
    <t>Hulevskyi Andrei</t>
  </si>
  <si>
    <t>Slavoj Plzeň</t>
  </si>
  <si>
    <t>Balogh Jan</t>
  </si>
  <si>
    <t>Podoba Ladislav</t>
  </si>
  <si>
    <t>Bocek Tomáš</t>
  </si>
  <si>
    <t>Kuděj Pavel</t>
  </si>
  <si>
    <t>Gruszka Jan</t>
  </si>
  <si>
    <t>Háva Radim</t>
  </si>
  <si>
    <t>Start Plzeň</t>
  </si>
  <si>
    <t>Kuba Jiří</t>
  </si>
  <si>
    <t>Matoušek Martin</t>
  </si>
  <si>
    <t>Fortelka Michal</t>
  </si>
  <si>
    <t>Ott Tomáš</t>
  </si>
  <si>
    <t>Rozhodčí:</t>
  </si>
  <si>
    <t>Technický rozhodčí:</t>
  </si>
  <si>
    <t>Zapisovatel: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</si>
</sst>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6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8" xfId="0" quotePrefix="1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2" fillId="2" borderId="28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1" fontId="2" fillId="3" borderId="27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2" fillId="3" borderId="28" xfId="0" quotePrefix="1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0"/>
  <sheetViews>
    <sheetView tabSelected="1" zoomScaleNormal="100" workbookViewId="0">
      <selection activeCell="K38" sqref="K38"/>
    </sheetView>
  </sheetViews>
  <sheetFormatPr defaultRowHeight="12.75" x14ac:dyDescent="0.2"/>
  <cols>
    <col min="2" max="2" width="22.140625" customWidth="1"/>
    <col min="3" max="3" width="10.85546875" customWidth="1"/>
    <col min="4" max="4" width="18.42578125" customWidth="1"/>
    <col min="12" max="12" width="9.28515625" customWidth="1"/>
    <col min="13" max="13" width="11.28515625" customWidth="1"/>
    <col min="14" max="14" width="12.7109375" customWidth="1"/>
  </cols>
  <sheetData>
    <row r="1" spans="1:14" x14ac:dyDescent="0.2">
      <c r="A1" s="53">
        <v>43757</v>
      </c>
      <c r="B1" s="54"/>
      <c r="C1" s="56" t="s">
        <v>14</v>
      </c>
      <c r="D1" s="56"/>
      <c r="E1" s="56"/>
      <c r="F1" s="56"/>
      <c r="G1" s="56"/>
      <c r="H1" s="56"/>
      <c r="I1" s="56"/>
      <c r="J1" s="56"/>
      <c r="K1" s="56"/>
      <c r="L1" s="55" t="s">
        <v>0</v>
      </c>
      <c r="M1" s="55"/>
      <c r="N1" s="55"/>
    </row>
    <row r="2" spans="1:14" ht="13.5" thickBot="1" x14ac:dyDescent="0.25"/>
    <row r="3" spans="1:14" ht="13.5" thickBot="1" x14ac:dyDescent="0.25">
      <c r="A3" s="30" t="s">
        <v>1</v>
      </c>
      <c r="B3" s="7" t="s">
        <v>2</v>
      </c>
      <c r="C3" s="29" t="s">
        <v>3</v>
      </c>
      <c r="D3" s="11" t="s">
        <v>4</v>
      </c>
      <c r="E3" s="8" t="s">
        <v>5</v>
      </c>
      <c r="F3" s="9"/>
      <c r="G3" s="9"/>
      <c r="H3" s="10"/>
      <c r="I3" s="8" t="s">
        <v>6</v>
      </c>
      <c r="J3" s="9"/>
      <c r="K3" s="9"/>
      <c r="L3" s="10"/>
      <c r="M3" s="13" t="s">
        <v>7</v>
      </c>
      <c r="N3" s="38" t="s">
        <v>8</v>
      </c>
    </row>
    <row r="4" spans="1:14" ht="13.5" thickBot="1" x14ac:dyDescent="0.25">
      <c r="A4" s="39"/>
      <c r="B4" s="40"/>
      <c r="C4" s="41" t="s">
        <v>9</v>
      </c>
      <c r="D4" s="40"/>
      <c r="E4" s="42" t="s">
        <v>10</v>
      </c>
      <c r="F4" s="43" t="s">
        <v>11</v>
      </c>
      <c r="G4" s="44" t="s">
        <v>12</v>
      </c>
      <c r="H4" s="43" t="s">
        <v>13</v>
      </c>
      <c r="I4" s="44" t="s">
        <v>10</v>
      </c>
      <c r="J4" s="43" t="s">
        <v>11</v>
      </c>
      <c r="K4" s="44" t="s">
        <v>12</v>
      </c>
      <c r="L4" s="43" t="s">
        <v>13</v>
      </c>
      <c r="M4" s="45"/>
      <c r="N4" s="46"/>
    </row>
    <row r="5" spans="1:14" x14ac:dyDescent="0.2">
      <c r="A5" s="15">
        <v>90.8</v>
      </c>
      <c r="B5" s="16" t="s">
        <v>15</v>
      </c>
      <c r="C5" s="17">
        <v>2003</v>
      </c>
      <c r="D5" s="18" t="s">
        <v>16</v>
      </c>
      <c r="E5" s="34">
        <v>65</v>
      </c>
      <c r="F5" s="23">
        <v>-70</v>
      </c>
      <c r="G5" s="22">
        <v>-72</v>
      </c>
      <c r="H5" s="47">
        <f t="shared" ref="H5:H10" si="0">IF(MAX(E5:G5)&lt;0,0,MAX(E5:G5))</f>
        <v>65</v>
      </c>
      <c r="I5" s="34">
        <v>90</v>
      </c>
      <c r="J5" s="23">
        <v>-95</v>
      </c>
      <c r="K5" s="22">
        <v>-100</v>
      </c>
      <c r="L5" s="47">
        <f t="shared" ref="L5:L10" si="1">IF(MAX(I5:K5)&lt;0,0,MAX(I5:K5))</f>
        <v>90</v>
      </c>
      <c r="M5" s="48">
        <f t="shared" ref="M5:M10" si="2">SUM(H5,L5)</f>
        <v>155</v>
      </c>
      <c r="N5" s="19">
        <f>IF(ISNUMBER(A5), (IF(175.508&lt; A5,M5, TRUNC(10^(0.75194503*((LOG((A5/175.508)/LOG(10))*(LOG((A5/175.508)/LOG(10)))))),4)*M5)), 0)</f>
        <v>178.60650000000001</v>
      </c>
    </row>
    <row r="6" spans="1:14" x14ac:dyDescent="0.2">
      <c r="A6" s="5">
        <v>95.9</v>
      </c>
      <c r="B6" s="1" t="s">
        <v>17</v>
      </c>
      <c r="C6" s="3">
        <v>1997</v>
      </c>
      <c r="D6" s="12" t="s">
        <v>16</v>
      </c>
      <c r="E6" s="33">
        <v>114</v>
      </c>
      <c r="F6" s="25">
        <v>-119</v>
      </c>
      <c r="G6" s="33">
        <v>120</v>
      </c>
      <c r="H6" s="49">
        <f t="shared" si="0"/>
        <v>120</v>
      </c>
      <c r="I6" s="24">
        <v>-135</v>
      </c>
      <c r="J6" s="32">
        <v>135</v>
      </c>
      <c r="K6" s="24">
        <v>-143</v>
      </c>
      <c r="L6" s="49">
        <f t="shared" si="1"/>
        <v>135</v>
      </c>
      <c r="M6" s="50">
        <f t="shared" si="2"/>
        <v>255</v>
      </c>
      <c r="N6" s="19">
        <f t="shared" ref="N6:N45" si="3">IF(ISNUMBER(A6), (IF(175.508&lt; A6,M6, TRUNC(10^(0.75194503*((LOG((A6/175.508)/LOG(10))*(LOG((A6/175.508)/LOG(10)))))),4)*M6)), 0)</f>
        <v>287.28300000000002</v>
      </c>
    </row>
    <row r="7" spans="1:14" x14ac:dyDescent="0.2">
      <c r="A7" s="5">
        <v>109.9</v>
      </c>
      <c r="B7" s="1" t="s">
        <v>18</v>
      </c>
      <c r="C7" s="3">
        <v>1980</v>
      </c>
      <c r="D7" s="21" t="s">
        <v>16</v>
      </c>
      <c r="E7" s="33">
        <v>80</v>
      </c>
      <c r="F7" s="25">
        <v>-90</v>
      </c>
      <c r="G7" s="33">
        <v>90</v>
      </c>
      <c r="H7" s="49">
        <f t="shared" si="0"/>
        <v>90</v>
      </c>
      <c r="I7" s="24">
        <v>-105</v>
      </c>
      <c r="J7" s="32">
        <v>110</v>
      </c>
      <c r="K7" s="26">
        <v>-120</v>
      </c>
      <c r="L7" s="49">
        <f t="shared" si="1"/>
        <v>110</v>
      </c>
      <c r="M7" s="50">
        <f t="shared" si="2"/>
        <v>200</v>
      </c>
      <c r="N7" s="19">
        <f t="shared" si="3"/>
        <v>214.82000000000002</v>
      </c>
    </row>
    <row r="8" spans="1:14" x14ac:dyDescent="0.2">
      <c r="A8" s="5">
        <v>97</v>
      </c>
      <c r="B8" s="1" t="s">
        <v>19</v>
      </c>
      <c r="C8" s="3">
        <v>2002</v>
      </c>
      <c r="D8" s="12" t="s">
        <v>16</v>
      </c>
      <c r="E8" s="33">
        <v>95</v>
      </c>
      <c r="F8" s="32">
        <v>102</v>
      </c>
      <c r="G8" s="24">
        <v>-108</v>
      </c>
      <c r="H8" s="49">
        <f t="shared" si="0"/>
        <v>102</v>
      </c>
      <c r="I8" s="33">
        <v>115</v>
      </c>
      <c r="J8" s="32">
        <v>120</v>
      </c>
      <c r="K8" s="33">
        <v>125</v>
      </c>
      <c r="L8" s="49">
        <f t="shared" si="1"/>
        <v>125</v>
      </c>
      <c r="M8" s="50">
        <f t="shared" si="2"/>
        <v>227</v>
      </c>
      <c r="N8" s="19">
        <f t="shared" si="3"/>
        <v>254.60319999999999</v>
      </c>
    </row>
    <row r="9" spans="1:14" x14ac:dyDescent="0.2">
      <c r="A9" s="5">
        <v>88.1</v>
      </c>
      <c r="B9" s="1" t="s">
        <v>20</v>
      </c>
      <c r="C9" s="3">
        <v>1998</v>
      </c>
      <c r="D9" s="21" t="s">
        <v>16</v>
      </c>
      <c r="E9" s="33">
        <v>115</v>
      </c>
      <c r="F9" s="32">
        <v>120</v>
      </c>
      <c r="G9" s="33">
        <v>125</v>
      </c>
      <c r="H9" s="49">
        <f t="shared" si="0"/>
        <v>125</v>
      </c>
      <c r="I9" s="33">
        <v>135</v>
      </c>
      <c r="J9" s="32">
        <v>140</v>
      </c>
      <c r="K9" s="37">
        <v>145</v>
      </c>
      <c r="L9" s="49">
        <f t="shared" si="1"/>
        <v>145</v>
      </c>
      <c r="M9" s="50">
        <f t="shared" si="2"/>
        <v>270</v>
      </c>
      <c r="N9" s="19">
        <f t="shared" si="3"/>
        <v>315.30599999999998</v>
      </c>
    </row>
    <row r="10" spans="1:14" ht="13.5" thickBot="1" x14ac:dyDescent="0.25">
      <c r="A10" s="5">
        <v>94.2</v>
      </c>
      <c r="B10" s="1" t="s">
        <v>21</v>
      </c>
      <c r="C10" s="3">
        <v>1998</v>
      </c>
      <c r="D10" s="12" t="s">
        <v>16</v>
      </c>
      <c r="E10" s="33">
        <v>95</v>
      </c>
      <c r="F10" s="25">
        <v>-100</v>
      </c>
      <c r="G10" s="33">
        <v>105</v>
      </c>
      <c r="H10" s="49">
        <f t="shared" si="0"/>
        <v>105</v>
      </c>
      <c r="I10" s="33">
        <v>125</v>
      </c>
      <c r="J10" s="32">
        <v>132</v>
      </c>
      <c r="K10" s="37">
        <v>135</v>
      </c>
      <c r="L10" s="49">
        <f t="shared" si="1"/>
        <v>135</v>
      </c>
      <c r="M10" s="50">
        <f t="shared" si="2"/>
        <v>240</v>
      </c>
      <c r="N10" s="19">
        <f t="shared" si="3"/>
        <v>272.32800000000003</v>
      </c>
    </row>
    <row r="11" spans="1:14" x14ac:dyDescent="0.2">
      <c r="A11" s="6"/>
      <c r="B11" s="2"/>
      <c r="C11" s="4"/>
      <c r="D11" s="14"/>
      <c r="E11" s="27"/>
      <c r="F11" s="28"/>
      <c r="G11" s="27"/>
      <c r="H11" s="51"/>
      <c r="I11" s="27"/>
      <c r="J11" s="28"/>
      <c r="K11" s="27"/>
      <c r="L11" s="51"/>
      <c r="M11" s="52"/>
      <c r="N11" s="20">
        <f>SUM(N5:N10)-MIN(N5:N10)</f>
        <v>1344.3401999999999</v>
      </c>
    </row>
    <row r="12" spans="1:14" x14ac:dyDescent="0.2">
      <c r="A12" s="15">
        <v>91.4</v>
      </c>
      <c r="B12" s="16" t="s">
        <v>22</v>
      </c>
      <c r="C12" s="17">
        <v>1970</v>
      </c>
      <c r="D12" s="18" t="s">
        <v>23</v>
      </c>
      <c r="E12" s="34">
        <v>75</v>
      </c>
      <c r="F12" s="36">
        <v>80</v>
      </c>
      <c r="G12" s="22">
        <v>-85</v>
      </c>
      <c r="H12" s="47">
        <f t="shared" ref="H12:H17" si="4">IF(MAX(E12:G12)&lt;0,0,MAX(E12:G12))</f>
        <v>80</v>
      </c>
      <c r="I12" s="22">
        <v>-110</v>
      </c>
      <c r="J12" s="36">
        <v>110</v>
      </c>
      <c r="K12" s="22">
        <v>-115</v>
      </c>
      <c r="L12" s="47">
        <f t="shared" ref="L12:L17" si="5">IF(MAX(I12:K12)&lt;0,0,MAX(I12:K12))</f>
        <v>110</v>
      </c>
      <c r="M12" s="48">
        <f t="shared" ref="M12:M17" si="6">SUM(H12,L12)</f>
        <v>190</v>
      </c>
      <c r="N12" s="19">
        <f t="shared" si="3"/>
        <v>218.32900000000001</v>
      </c>
    </row>
    <row r="13" spans="1:14" x14ac:dyDescent="0.2">
      <c r="A13" s="5">
        <v>77.900000000000006</v>
      </c>
      <c r="B13" s="1" t="s">
        <v>24</v>
      </c>
      <c r="C13" s="3">
        <v>1998</v>
      </c>
      <c r="D13" s="12" t="s">
        <v>23</v>
      </c>
      <c r="E13" s="33">
        <v>95</v>
      </c>
      <c r="F13" s="32">
        <v>100</v>
      </c>
      <c r="G13" s="24">
        <v>-105</v>
      </c>
      <c r="H13" s="49">
        <f t="shared" si="4"/>
        <v>100</v>
      </c>
      <c r="I13" s="33">
        <v>120</v>
      </c>
      <c r="J13" s="32">
        <v>125</v>
      </c>
      <c r="K13" s="33">
        <v>130</v>
      </c>
      <c r="L13" s="49">
        <f t="shared" si="5"/>
        <v>130</v>
      </c>
      <c r="M13" s="50">
        <f t="shared" si="6"/>
        <v>230</v>
      </c>
      <c r="N13" s="19">
        <f t="shared" si="3"/>
        <v>285.29199999999997</v>
      </c>
    </row>
    <row r="14" spans="1:14" x14ac:dyDescent="0.2">
      <c r="A14" s="5">
        <v>132.4</v>
      </c>
      <c r="B14" s="1" t="s">
        <v>25</v>
      </c>
      <c r="C14" s="3">
        <v>1996</v>
      </c>
      <c r="D14" s="21" t="s">
        <v>23</v>
      </c>
      <c r="E14" s="33">
        <v>105</v>
      </c>
      <c r="F14" s="25">
        <v>-115</v>
      </c>
      <c r="G14" s="33">
        <v>115</v>
      </c>
      <c r="H14" s="49">
        <f t="shared" si="4"/>
        <v>115</v>
      </c>
      <c r="I14" s="33">
        <v>145</v>
      </c>
      <c r="J14" s="25">
        <v>-150</v>
      </c>
      <c r="K14" s="26">
        <v>-150</v>
      </c>
      <c r="L14" s="49">
        <f t="shared" si="5"/>
        <v>145</v>
      </c>
      <c r="M14" s="50">
        <f t="shared" si="6"/>
        <v>260</v>
      </c>
      <c r="N14" s="19">
        <f t="shared" si="3"/>
        <v>266.81200000000001</v>
      </c>
    </row>
    <row r="15" spans="1:14" x14ac:dyDescent="0.2">
      <c r="A15" s="5">
        <v>113.3</v>
      </c>
      <c r="B15" s="1" t="s">
        <v>26</v>
      </c>
      <c r="C15" s="3">
        <v>2003</v>
      </c>
      <c r="D15" s="12" t="s">
        <v>23</v>
      </c>
      <c r="E15" s="33">
        <v>100</v>
      </c>
      <c r="F15" s="32">
        <v>105</v>
      </c>
      <c r="G15" s="33">
        <v>110</v>
      </c>
      <c r="H15" s="49">
        <f t="shared" si="4"/>
        <v>110</v>
      </c>
      <c r="I15" s="33">
        <v>120</v>
      </c>
      <c r="J15" s="32">
        <v>125</v>
      </c>
      <c r="K15" s="33">
        <v>130</v>
      </c>
      <c r="L15" s="49">
        <f t="shared" si="5"/>
        <v>130</v>
      </c>
      <c r="M15" s="50">
        <f t="shared" si="6"/>
        <v>240</v>
      </c>
      <c r="N15" s="19">
        <f t="shared" si="3"/>
        <v>255.48</v>
      </c>
    </row>
    <row r="16" spans="1:14" x14ac:dyDescent="0.2">
      <c r="A16" s="5">
        <v>105.8</v>
      </c>
      <c r="B16" s="1" t="s">
        <v>27</v>
      </c>
      <c r="C16" s="3">
        <v>1974</v>
      </c>
      <c r="D16" s="21" t="s">
        <v>23</v>
      </c>
      <c r="E16" s="31">
        <v>115</v>
      </c>
      <c r="F16" s="25">
        <v>-120</v>
      </c>
      <c r="G16" s="24">
        <v>-122</v>
      </c>
      <c r="H16" s="49">
        <f t="shared" si="4"/>
        <v>115</v>
      </c>
      <c r="I16" s="33">
        <v>140</v>
      </c>
      <c r="J16" s="32">
        <v>148</v>
      </c>
      <c r="K16" s="26">
        <v>-155</v>
      </c>
      <c r="L16" s="49">
        <f t="shared" si="5"/>
        <v>148</v>
      </c>
      <c r="M16" s="50">
        <f t="shared" si="6"/>
        <v>263</v>
      </c>
      <c r="N16" s="19">
        <f t="shared" si="3"/>
        <v>285.93360000000001</v>
      </c>
    </row>
    <row r="17" spans="1:14" ht="13.5" thickBot="1" x14ac:dyDescent="0.25">
      <c r="A17" s="5">
        <v>90.8</v>
      </c>
      <c r="B17" s="1" t="s">
        <v>28</v>
      </c>
      <c r="C17" s="3">
        <v>1976</v>
      </c>
      <c r="D17" s="12" t="s">
        <v>23</v>
      </c>
      <c r="E17" s="33">
        <v>110</v>
      </c>
      <c r="F17" s="35">
        <v>-120</v>
      </c>
      <c r="G17" s="24">
        <v>-120</v>
      </c>
      <c r="H17" s="49">
        <f t="shared" si="4"/>
        <v>110</v>
      </c>
      <c r="I17" s="33">
        <v>135</v>
      </c>
      <c r="J17" s="25">
        <v>-140</v>
      </c>
      <c r="K17" s="37">
        <v>142</v>
      </c>
      <c r="L17" s="49">
        <f t="shared" si="5"/>
        <v>142</v>
      </c>
      <c r="M17" s="50">
        <f t="shared" si="6"/>
        <v>252</v>
      </c>
      <c r="N17" s="19">
        <f t="shared" si="3"/>
        <v>290.37960000000004</v>
      </c>
    </row>
    <row r="18" spans="1:14" x14ac:dyDescent="0.2">
      <c r="A18" s="6"/>
      <c r="B18" s="2"/>
      <c r="C18" s="4"/>
      <c r="D18" s="14"/>
      <c r="E18" s="27"/>
      <c r="F18" s="28"/>
      <c r="G18" s="27"/>
      <c r="H18" s="51"/>
      <c r="I18" s="27"/>
      <c r="J18" s="28"/>
      <c r="K18" s="27"/>
      <c r="L18" s="51"/>
      <c r="M18" s="52"/>
      <c r="N18" s="20">
        <f>SUM(N12:N17)-MIN(N12:N17)</f>
        <v>1383.8972000000001</v>
      </c>
    </row>
    <row r="19" spans="1:14" x14ac:dyDescent="0.2">
      <c r="A19" s="15">
        <v>71.900000000000006</v>
      </c>
      <c r="B19" s="16" t="s">
        <v>29</v>
      </c>
      <c r="C19" s="17">
        <v>1995</v>
      </c>
      <c r="D19" s="18" t="s">
        <v>30</v>
      </c>
      <c r="E19" s="34">
        <v>83</v>
      </c>
      <c r="F19" s="36">
        <v>86</v>
      </c>
      <c r="G19" s="22">
        <v>-89</v>
      </c>
      <c r="H19" s="47">
        <f t="shared" ref="H19:H24" si="7">IF(MAX(E19:G19)&lt;0,0,MAX(E19:G19))</f>
        <v>86</v>
      </c>
      <c r="I19" s="22">
        <v>-103</v>
      </c>
      <c r="J19" s="36">
        <v>103</v>
      </c>
      <c r="K19" s="22">
        <v>-108</v>
      </c>
      <c r="L19" s="47">
        <f t="shared" ref="L19:L24" si="8">IF(MAX(I19:K19)&lt;0,0,MAX(I19:K19))</f>
        <v>103</v>
      </c>
      <c r="M19" s="48">
        <f t="shared" ref="M19:M24" si="9">SUM(H19,L19)</f>
        <v>189</v>
      </c>
      <c r="N19" s="19">
        <f t="shared" si="3"/>
        <v>245.13299999999998</v>
      </c>
    </row>
    <row r="20" spans="1:14" x14ac:dyDescent="0.2">
      <c r="A20" s="5">
        <v>72.599999999999994</v>
      </c>
      <c r="B20" s="1" t="s">
        <v>31</v>
      </c>
      <c r="C20" s="3">
        <v>1981</v>
      </c>
      <c r="D20" s="12" t="s">
        <v>30</v>
      </c>
      <c r="E20" s="33">
        <v>80</v>
      </c>
      <c r="F20" s="32">
        <v>85</v>
      </c>
      <c r="G20" s="24">
        <v>-90</v>
      </c>
      <c r="H20" s="49">
        <f t="shared" si="7"/>
        <v>85</v>
      </c>
      <c r="I20" s="33">
        <v>100</v>
      </c>
      <c r="J20" s="32">
        <v>105</v>
      </c>
      <c r="K20" s="24">
        <v>-110</v>
      </c>
      <c r="L20" s="49">
        <f t="shared" si="8"/>
        <v>105</v>
      </c>
      <c r="M20" s="50">
        <f t="shared" si="9"/>
        <v>190</v>
      </c>
      <c r="N20" s="19">
        <f t="shared" si="3"/>
        <v>245.04300000000001</v>
      </c>
    </row>
    <row r="21" spans="1:14" x14ac:dyDescent="0.2">
      <c r="A21" s="5">
        <v>81.8</v>
      </c>
      <c r="B21" s="1" t="s">
        <v>32</v>
      </c>
      <c r="C21" s="3">
        <v>1990</v>
      </c>
      <c r="D21" s="21" t="s">
        <v>30</v>
      </c>
      <c r="E21" s="33">
        <v>102</v>
      </c>
      <c r="F21" s="25">
        <v>-110</v>
      </c>
      <c r="G21" s="24">
        <v>-110</v>
      </c>
      <c r="H21" s="49">
        <f t="shared" si="7"/>
        <v>102</v>
      </c>
      <c r="I21" s="33">
        <v>125</v>
      </c>
      <c r="J21" s="32">
        <v>130</v>
      </c>
      <c r="K21" s="26">
        <v>-132</v>
      </c>
      <c r="L21" s="49">
        <f t="shared" si="8"/>
        <v>130</v>
      </c>
      <c r="M21" s="50">
        <f t="shared" si="9"/>
        <v>232</v>
      </c>
      <c r="N21" s="19">
        <f t="shared" si="3"/>
        <v>280.62720000000002</v>
      </c>
    </row>
    <row r="22" spans="1:14" x14ac:dyDescent="0.2">
      <c r="A22" s="5">
        <v>84.6</v>
      </c>
      <c r="B22" s="1" t="s">
        <v>33</v>
      </c>
      <c r="C22" s="3">
        <v>1994</v>
      </c>
      <c r="D22" s="12" t="s">
        <v>30</v>
      </c>
      <c r="E22" s="33">
        <v>105</v>
      </c>
      <c r="F22" s="25">
        <v>-112</v>
      </c>
      <c r="G22" s="33">
        <v>112</v>
      </c>
      <c r="H22" s="49">
        <f t="shared" si="7"/>
        <v>112</v>
      </c>
      <c r="I22" s="33">
        <v>145</v>
      </c>
      <c r="J22" s="32">
        <v>152</v>
      </c>
      <c r="K22" s="24">
        <v>-158</v>
      </c>
      <c r="L22" s="49">
        <f t="shared" si="8"/>
        <v>152</v>
      </c>
      <c r="M22" s="50">
        <f t="shared" si="9"/>
        <v>264</v>
      </c>
      <c r="N22" s="19">
        <f t="shared" si="3"/>
        <v>314.1336</v>
      </c>
    </row>
    <row r="23" spans="1:14" x14ac:dyDescent="0.2">
      <c r="A23" s="5">
        <v>88.8</v>
      </c>
      <c r="B23" s="1" t="s">
        <v>34</v>
      </c>
      <c r="C23" s="3">
        <v>1964</v>
      </c>
      <c r="D23" s="21" t="s">
        <v>30</v>
      </c>
      <c r="E23" s="24">
        <v>0</v>
      </c>
      <c r="F23" s="25">
        <v>0</v>
      </c>
      <c r="G23" s="24">
        <v>0</v>
      </c>
      <c r="H23" s="49">
        <f t="shared" si="7"/>
        <v>0</v>
      </c>
      <c r="I23" s="24">
        <v>0</v>
      </c>
      <c r="J23" s="25">
        <v>0</v>
      </c>
      <c r="K23" s="26">
        <v>0</v>
      </c>
      <c r="L23" s="49">
        <f t="shared" si="8"/>
        <v>0</v>
      </c>
      <c r="M23" s="50">
        <f t="shared" si="9"/>
        <v>0</v>
      </c>
      <c r="N23" s="19">
        <f t="shared" si="3"/>
        <v>0</v>
      </c>
    </row>
    <row r="24" spans="1:14" ht="13.5" thickBot="1" x14ac:dyDescent="0.25">
      <c r="A24" s="5">
        <v>99.2</v>
      </c>
      <c r="B24" s="1" t="s">
        <v>35</v>
      </c>
      <c r="C24" s="3">
        <v>1996</v>
      </c>
      <c r="D24" s="12" t="s">
        <v>30</v>
      </c>
      <c r="E24" s="33">
        <v>95</v>
      </c>
      <c r="F24" s="25">
        <v>-100</v>
      </c>
      <c r="G24" s="24">
        <v>-100</v>
      </c>
      <c r="H24" s="49">
        <f t="shared" si="7"/>
        <v>95</v>
      </c>
      <c r="I24" s="33">
        <v>125</v>
      </c>
      <c r="J24" s="32">
        <v>130</v>
      </c>
      <c r="K24" s="26">
        <v>-135</v>
      </c>
      <c r="L24" s="49">
        <f t="shared" si="8"/>
        <v>130</v>
      </c>
      <c r="M24" s="50">
        <f t="shared" si="9"/>
        <v>225</v>
      </c>
      <c r="N24" s="19">
        <f t="shared" si="3"/>
        <v>250.22250000000003</v>
      </c>
    </row>
    <row r="25" spans="1:14" x14ac:dyDescent="0.2">
      <c r="A25" s="6"/>
      <c r="B25" s="2"/>
      <c r="C25" s="4"/>
      <c r="D25" s="14"/>
      <c r="E25" s="27"/>
      <c r="F25" s="28"/>
      <c r="G25" s="27"/>
      <c r="H25" s="51"/>
      <c r="I25" s="27"/>
      <c r="J25" s="28"/>
      <c r="K25" s="27"/>
      <c r="L25" s="51"/>
      <c r="M25" s="52"/>
      <c r="N25" s="20">
        <f>SUM(N19:N24)-MIN(N19:N24)</f>
        <v>1335.1593</v>
      </c>
    </row>
    <row r="26" spans="1:14" x14ac:dyDescent="0.2">
      <c r="A26" s="15">
        <v>84.2</v>
      </c>
      <c r="B26" s="16" t="s">
        <v>36</v>
      </c>
      <c r="C26" s="17">
        <v>1995</v>
      </c>
      <c r="D26" s="18" t="s">
        <v>37</v>
      </c>
      <c r="E26" s="34">
        <v>83</v>
      </c>
      <c r="F26" s="23">
        <v>-88</v>
      </c>
      <c r="G26" s="22">
        <v>-88</v>
      </c>
      <c r="H26" s="47">
        <f t="shared" ref="H26:H31" si="10">IF(MAX(E26:G26)&lt;0,0,MAX(E26:G26))</f>
        <v>83</v>
      </c>
      <c r="I26" s="34">
        <v>113</v>
      </c>
      <c r="J26" s="23">
        <v>-118</v>
      </c>
      <c r="K26" s="34">
        <v>119</v>
      </c>
      <c r="L26" s="47">
        <f t="shared" ref="L26:L31" si="11">IF(MAX(I26:K26)&lt;0,0,MAX(I26:K26))</f>
        <v>119</v>
      </c>
      <c r="M26" s="48">
        <f t="shared" ref="M26:M31" si="12">SUM(H26,L26)</f>
        <v>202</v>
      </c>
      <c r="N26" s="19">
        <f t="shared" si="3"/>
        <v>240.90520000000001</v>
      </c>
    </row>
    <row r="27" spans="1:14" x14ac:dyDescent="0.2">
      <c r="A27" s="5">
        <v>101.9</v>
      </c>
      <c r="B27" s="1" t="s">
        <v>38</v>
      </c>
      <c r="C27" s="3">
        <v>1991</v>
      </c>
      <c r="D27" s="12" t="s">
        <v>37</v>
      </c>
      <c r="E27" s="33">
        <v>-97</v>
      </c>
      <c r="F27" s="25">
        <v>-97</v>
      </c>
      <c r="G27" s="33">
        <v>97</v>
      </c>
      <c r="H27" s="49">
        <f t="shared" si="10"/>
        <v>97</v>
      </c>
      <c r="I27" s="33">
        <v>125</v>
      </c>
      <c r="J27" s="32">
        <v>130</v>
      </c>
      <c r="K27" s="24">
        <v>-134</v>
      </c>
      <c r="L27" s="49">
        <f t="shared" si="11"/>
        <v>130</v>
      </c>
      <c r="M27" s="50">
        <f t="shared" si="12"/>
        <v>227</v>
      </c>
      <c r="N27" s="19">
        <f t="shared" si="3"/>
        <v>249.99509999999998</v>
      </c>
    </row>
    <row r="28" spans="1:14" x14ac:dyDescent="0.2">
      <c r="A28" s="5">
        <v>97.6</v>
      </c>
      <c r="B28" s="1" t="s">
        <v>39</v>
      </c>
      <c r="C28" s="3">
        <v>1991</v>
      </c>
      <c r="D28" s="21" t="s">
        <v>37</v>
      </c>
      <c r="E28" s="33">
        <v>80</v>
      </c>
      <c r="F28" s="32">
        <v>85</v>
      </c>
      <c r="G28" s="33">
        <v>90</v>
      </c>
      <c r="H28" s="49">
        <f t="shared" si="10"/>
        <v>90</v>
      </c>
      <c r="I28" s="33">
        <v>110</v>
      </c>
      <c r="J28" s="32">
        <v>117</v>
      </c>
      <c r="K28" s="26">
        <v>-122</v>
      </c>
      <c r="L28" s="49">
        <f t="shared" si="11"/>
        <v>117</v>
      </c>
      <c r="M28" s="50">
        <f t="shared" si="12"/>
        <v>207</v>
      </c>
      <c r="N28" s="19">
        <f t="shared" si="3"/>
        <v>231.63300000000001</v>
      </c>
    </row>
    <row r="29" spans="1:14" x14ac:dyDescent="0.2">
      <c r="A29" s="5">
        <v>92.3</v>
      </c>
      <c r="B29" s="1" t="s">
        <v>40</v>
      </c>
      <c r="C29" s="3">
        <v>1988</v>
      </c>
      <c r="D29" s="12" t="s">
        <v>37</v>
      </c>
      <c r="E29" s="31">
        <v>110</v>
      </c>
      <c r="F29" s="32">
        <v>115</v>
      </c>
      <c r="G29" s="33">
        <v>120</v>
      </c>
      <c r="H29" s="49">
        <f t="shared" si="10"/>
        <v>120</v>
      </c>
      <c r="I29" s="33">
        <v>135</v>
      </c>
      <c r="J29" s="32">
        <v>142</v>
      </c>
      <c r="K29" s="24">
        <v>-151</v>
      </c>
      <c r="L29" s="49">
        <f t="shared" si="11"/>
        <v>142</v>
      </c>
      <c r="M29" s="50">
        <f t="shared" si="12"/>
        <v>262</v>
      </c>
      <c r="N29" s="19">
        <f t="shared" si="3"/>
        <v>299.8066</v>
      </c>
    </row>
    <row r="30" spans="1:14" x14ac:dyDescent="0.2">
      <c r="A30" s="5">
        <v>88.6</v>
      </c>
      <c r="B30" s="1" t="s">
        <v>41</v>
      </c>
      <c r="C30" s="3">
        <v>1988</v>
      </c>
      <c r="D30" s="21" t="s">
        <v>37</v>
      </c>
      <c r="E30" s="33">
        <v>115</v>
      </c>
      <c r="F30" s="32">
        <v>120</v>
      </c>
      <c r="G30" s="33">
        <v>123</v>
      </c>
      <c r="H30" s="49">
        <f t="shared" si="10"/>
        <v>123</v>
      </c>
      <c r="I30" s="33">
        <v>146</v>
      </c>
      <c r="J30" s="32">
        <v>154</v>
      </c>
      <c r="K30" s="26">
        <v>-165</v>
      </c>
      <c r="L30" s="49">
        <f t="shared" si="11"/>
        <v>154</v>
      </c>
      <c r="M30" s="50">
        <f t="shared" si="12"/>
        <v>277</v>
      </c>
      <c r="N30" s="19">
        <f t="shared" si="3"/>
        <v>322.64960000000002</v>
      </c>
    </row>
    <row r="31" spans="1:14" ht="13.5" thickBot="1" x14ac:dyDescent="0.25">
      <c r="A31" s="5"/>
      <c r="B31" s="1"/>
      <c r="C31" s="3"/>
      <c r="D31" s="12"/>
      <c r="E31" s="24"/>
      <c r="F31" s="25"/>
      <c r="G31" s="24"/>
      <c r="H31" s="49">
        <f t="shared" si="10"/>
        <v>0</v>
      </c>
      <c r="I31" s="24"/>
      <c r="J31" s="25"/>
      <c r="K31" s="26"/>
      <c r="L31" s="49">
        <f t="shared" si="11"/>
        <v>0</v>
      </c>
      <c r="M31" s="50">
        <f t="shared" si="12"/>
        <v>0</v>
      </c>
      <c r="N31" s="19">
        <f t="shared" si="3"/>
        <v>0</v>
      </c>
    </row>
    <row r="32" spans="1:14" x14ac:dyDescent="0.2">
      <c r="A32" s="6"/>
      <c r="B32" s="2"/>
      <c r="C32" s="4"/>
      <c r="D32" s="14"/>
      <c r="E32" s="27"/>
      <c r="F32" s="28"/>
      <c r="G32" s="27"/>
      <c r="H32" s="51"/>
      <c r="I32" s="27"/>
      <c r="J32" s="28"/>
      <c r="K32" s="27"/>
      <c r="L32" s="51"/>
      <c r="M32" s="52"/>
      <c r="N32" s="20">
        <f>SUM(N26:N31)-MIN(N26:N31)</f>
        <v>1344.9895000000001</v>
      </c>
    </row>
    <row r="33" spans="1:14" x14ac:dyDescent="0.2">
      <c r="A33" s="15">
        <v>89</v>
      </c>
      <c r="B33" s="16" t="s">
        <v>42</v>
      </c>
      <c r="C33" s="17">
        <v>1993</v>
      </c>
      <c r="D33" s="18" t="s">
        <v>43</v>
      </c>
      <c r="E33" s="34">
        <v>90</v>
      </c>
      <c r="F33" s="23">
        <v>-95</v>
      </c>
      <c r="G33" s="22">
        <v>-95</v>
      </c>
      <c r="H33" s="47">
        <f t="shared" ref="H33:H38" si="13">IF(MAX(E33:G33)&lt;0,0,MAX(E33:G33))</f>
        <v>90</v>
      </c>
      <c r="I33" s="34">
        <v>125</v>
      </c>
      <c r="J33" s="23">
        <v>-128</v>
      </c>
      <c r="K33" s="22">
        <v>-128</v>
      </c>
      <c r="L33" s="47">
        <f t="shared" ref="L33:L38" si="14">IF(MAX(I33:K33)&lt;0,0,MAX(I33:K33))</f>
        <v>125</v>
      </c>
      <c r="M33" s="48">
        <f t="shared" ref="M33:M38" si="15">SUM(H33,L33)</f>
        <v>215</v>
      </c>
      <c r="N33" s="19">
        <f t="shared" si="3"/>
        <v>249.93750000000003</v>
      </c>
    </row>
    <row r="34" spans="1:14" x14ac:dyDescent="0.2">
      <c r="A34" s="5">
        <v>78.900000000000006</v>
      </c>
      <c r="B34" s="1" t="s">
        <v>44</v>
      </c>
      <c r="C34" s="3">
        <v>1994</v>
      </c>
      <c r="D34" s="12" t="s">
        <v>43</v>
      </c>
      <c r="E34" s="33">
        <v>105</v>
      </c>
      <c r="F34" s="32">
        <v>110</v>
      </c>
      <c r="G34" s="33">
        <v>111</v>
      </c>
      <c r="H34" s="49">
        <f t="shared" si="13"/>
        <v>111</v>
      </c>
      <c r="I34" s="33">
        <v>128</v>
      </c>
      <c r="J34" s="32">
        <v>132</v>
      </c>
      <c r="K34" s="33">
        <v>134</v>
      </c>
      <c r="L34" s="49">
        <f t="shared" si="14"/>
        <v>134</v>
      </c>
      <c r="M34" s="50">
        <f t="shared" si="15"/>
        <v>245</v>
      </c>
      <c r="N34" s="19">
        <f t="shared" si="3"/>
        <v>301.86450000000002</v>
      </c>
    </row>
    <row r="35" spans="1:14" x14ac:dyDescent="0.2">
      <c r="A35" s="5">
        <v>78.5</v>
      </c>
      <c r="B35" s="1" t="s">
        <v>45</v>
      </c>
      <c r="C35" s="3">
        <v>1999</v>
      </c>
      <c r="D35" s="21" t="s">
        <v>43</v>
      </c>
      <c r="E35" s="33">
        <v>90</v>
      </c>
      <c r="F35" s="32">
        <v>95</v>
      </c>
      <c r="G35" s="33">
        <v>97</v>
      </c>
      <c r="H35" s="49">
        <f t="shared" si="13"/>
        <v>97</v>
      </c>
      <c r="I35" s="33">
        <v>115</v>
      </c>
      <c r="J35" s="25">
        <v>-120</v>
      </c>
      <c r="K35" s="26">
        <v>-120</v>
      </c>
      <c r="L35" s="49">
        <f t="shared" si="14"/>
        <v>115</v>
      </c>
      <c r="M35" s="50">
        <f t="shared" si="15"/>
        <v>212</v>
      </c>
      <c r="N35" s="19">
        <f t="shared" si="3"/>
        <v>261.90480000000002</v>
      </c>
    </row>
    <row r="36" spans="1:14" x14ac:dyDescent="0.2">
      <c r="A36" s="5">
        <v>102.8</v>
      </c>
      <c r="B36" s="1" t="s">
        <v>46</v>
      </c>
      <c r="C36" s="3">
        <v>1990</v>
      </c>
      <c r="D36" s="12" t="s">
        <v>43</v>
      </c>
      <c r="E36" s="33">
        <v>90</v>
      </c>
      <c r="F36" s="32">
        <v>95</v>
      </c>
      <c r="G36" s="24">
        <v>-100</v>
      </c>
      <c r="H36" s="49">
        <f t="shared" si="13"/>
        <v>95</v>
      </c>
      <c r="I36" s="24">
        <v>-120</v>
      </c>
      <c r="J36" s="32">
        <v>120</v>
      </c>
      <c r="K36" s="33">
        <v>122</v>
      </c>
      <c r="L36" s="49">
        <f t="shared" si="14"/>
        <v>122</v>
      </c>
      <c r="M36" s="50">
        <f t="shared" si="15"/>
        <v>217</v>
      </c>
      <c r="N36" s="19">
        <f t="shared" si="3"/>
        <v>238.24430000000001</v>
      </c>
    </row>
    <row r="37" spans="1:14" x14ac:dyDescent="0.2">
      <c r="A37" s="5">
        <v>116.5</v>
      </c>
      <c r="B37" s="1" t="s">
        <v>47</v>
      </c>
      <c r="C37" s="3">
        <v>1978</v>
      </c>
      <c r="D37" s="21" t="s">
        <v>43</v>
      </c>
      <c r="E37" s="33">
        <v>100</v>
      </c>
      <c r="F37" s="25">
        <v>-105</v>
      </c>
      <c r="G37" s="24">
        <v>-105</v>
      </c>
      <c r="H37" s="49">
        <f t="shared" si="13"/>
        <v>100</v>
      </c>
      <c r="I37" s="33">
        <v>125</v>
      </c>
      <c r="J37" s="32">
        <v>130</v>
      </c>
      <c r="K37" s="37">
        <v>133</v>
      </c>
      <c r="L37" s="49">
        <f t="shared" si="14"/>
        <v>133</v>
      </c>
      <c r="M37" s="50">
        <f t="shared" si="15"/>
        <v>233</v>
      </c>
      <c r="N37" s="19">
        <f t="shared" si="3"/>
        <v>246.11789999999999</v>
      </c>
    </row>
    <row r="38" spans="1:14" ht="13.5" thickBot="1" x14ac:dyDescent="0.25">
      <c r="A38" s="5">
        <v>113.6</v>
      </c>
      <c r="B38" s="1" t="s">
        <v>48</v>
      </c>
      <c r="C38" s="3">
        <v>1996</v>
      </c>
      <c r="D38" s="12" t="s">
        <v>43</v>
      </c>
      <c r="E38" s="33">
        <v>106</v>
      </c>
      <c r="F38" s="32">
        <v>112</v>
      </c>
      <c r="G38" s="33">
        <v>120</v>
      </c>
      <c r="H38" s="49">
        <f t="shared" si="13"/>
        <v>120</v>
      </c>
      <c r="I38" s="33">
        <v>155</v>
      </c>
      <c r="J38" s="32">
        <v>165</v>
      </c>
      <c r="K38" s="37">
        <v>171</v>
      </c>
      <c r="L38" s="49">
        <f t="shared" si="14"/>
        <v>171</v>
      </c>
      <c r="M38" s="50">
        <f t="shared" si="15"/>
        <v>291</v>
      </c>
      <c r="N38" s="19">
        <f t="shared" si="3"/>
        <v>309.53670000000005</v>
      </c>
    </row>
    <row r="39" spans="1:14" x14ac:dyDescent="0.2">
      <c r="A39" s="6"/>
      <c r="B39" s="2"/>
      <c r="C39" s="4"/>
      <c r="D39" s="14"/>
      <c r="E39" s="27"/>
      <c r="F39" s="28"/>
      <c r="G39" s="27"/>
      <c r="H39" s="51"/>
      <c r="I39" s="27"/>
      <c r="J39" s="28"/>
      <c r="K39" s="27"/>
      <c r="L39" s="51"/>
      <c r="M39" s="52"/>
      <c r="N39" s="20">
        <f>SUM(N33:N38)-MIN(N33:N38)</f>
        <v>1369.3614</v>
      </c>
    </row>
    <row r="40" spans="1:14" x14ac:dyDescent="0.2">
      <c r="A40" s="15">
        <v>108.2</v>
      </c>
      <c r="B40" s="16" t="s">
        <v>49</v>
      </c>
      <c r="C40" s="17">
        <v>1992</v>
      </c>
      <c r="D40" s="18" t="s">
        <v>50</v>
      </c>
      <c r="E40" s="34">
        <v>78</v>
      </c>
      <c r="F40" s="23">
        <v>-83</v>
      </c>
      <c r="G40" s="34">
        <v>85</v>
      </c>
      <c r="H40" s="47">
        <f t="shared" ref="H40:H45" si="16">IF(MAX(E40:G40)&lt;0,0,MAX(E40:G40))</f>
        <v>85</v>
      </c>
      <c r="I40" s="34">
        <v>108</v>
      </c>
      <c r="J40" s="36">
        <v>113</v>
      </c>
      <c r="K40" s="34">
        <v>117</v>
      </c>
      <c r="L40" s="47">
        <f t="shared" ref="L40:L45" si="17">IF(MAX(I40:K40)&lt;0,0,MAX(I40:K40))</f>
        <v>117</v>
      </c>
      <c r="M40" s="48">
        <f t="shared" ref="M40:M45" si="18">SUM(H40,L40)</f>
        <v>202</v>
      </c>
      <c r="N40" s="19">
        <f t="shared" si="3"/>
        <v>218.03879999999998</v>
      </c>
    </row>
    <row r="41" spans="1:14" x14ac:dyDescent="0.2">
      <c r="A41" s="5">
        <v>83.5</v>
      </c>
      <c r="B41" s="1" t="s">
        <v>51</v>
      </c>
      <c r="C41" s="3">
        <v>1994</v>
      </c>
      <c r="D41" s="12" t="s">
        <v>50</v>
      </c>
      <c r="E41" s="33">
        <v>92</v>
      </c>
      <c r="F41" s="32">
        <v>97</v>
      </c>
      <c r="G41" s="33">
        <v>102</v>
      </c>
      <c r="H41" s="49">
        <f t="shared" si="16"/>
        <v>102</v>
      </c>
      <c r="I41" s="33">
        <v>115</v>
      </c>
      <c r="J41" s="32">
        <v>120</v>
      </c>
      <c r="K41" s="24">
        <v>-124</v>
      </c>
      <c r="L41" s="49">
        <f t="shared" si="17"/>
        <v>120</v>
      </c>
      <c r="M41" s="50">
        <f t="shared" si="18"/>
        <v>222</v>
      </c>
      <c r="N41" s="19">
        <f t="shared" si="3"/>
        <v>265.82280000000003</v>
      </c>
    </row>
    <row r="42" spans="1:14" x14ac:dyDescent="0.2">
      <c r="A42" s="5">
        <v>81.2</v>
      </c>
      <c r="B42" s="1" t="s">
        <v>52</v>
      </c>
      <c r="C42" s="3">
        <v>1994</v>
      </c>
      <c r="D42" s="21" t="s">
        <v>50</v>
      </c>
      <c r="E42" s="33">
        <v>90</v>
      </c>
      <c r="F42" s="32">
        <v>97</v>
      </c>
      <c r="G42" s="33">
        <v>102</v>
      </c>
      <c r="H42" s="49">
        <f t="shared" si="16"/>
        <v>102</v>
      </c>
      <c r="I42" s="33">
        <v>110</v>
      </c>
      <c r="J42" s="32">
        <v>117</v>
      </c>
      <c r="K42" s="37">
        <v>122</v>
      </c>
      <c r="L42" s="49">
        <f t="shared" si="17"/>
        <v>122</v>
      </c>
      <c r="M42" s="50">
        <f t="shared" si="18"/>
        <v>224</v>
      </c>
      <c r="N42" s="19">
        <f t="shared" si="3"/>
        <v>271.95839999999998</v>
      </c>
    </row>
    <row r="43" spans="1:14" x14ac:dyDescent="0.2">
      <c r="A43" s="5">
        <v>80.400000000000006</v>
      </c>
      <c r="B43" s="1" t="s">
        <v>53</v>
      </c>
      <c r="C43" s="3">
        <v>1992</v>
      </c>
      <c r="D43" s="12" t="s">
        <v>50</v>
      </c>
      <c r="E43" s="33">
        <v>90</v>
      </c>
      <c r="F43" s="32">
        <v>97</v>
      </c>
      <c r="G43" s="24">
        <v>-102</v>
      </c>
      <c r="H43" s="49">
        <f t="shared" si="16"/>
        <v>97</v>
      </c>
      <c r="I43" s="33">
        <v>110</v>
      </c>
      <c r="J43" s="32">
        <v>117</v>
      </c>
      <c r="K43" s="24">
        <v>-122</v>
      </c>
      <c r="L43" s="49">
        <f t="shared" si="17"/>
        <v>117</v>
      </c>
      <c r="M43" s="50">
        <f t="shared" si="18"/>
        <v>214</v>
      </c>
      <c r="N43" s="19">
        <f t="shared" si="3"/>
        <v>261.12279999999998</v>
      </c>
    </row>
    <row r="44" spans="1:14" x14ac:dyDescent="0.2">
      <c r="A44" s="5">
        <v>101.7</v>
      </c>
      <c r="B44" s="1" t="s">
        <v>54</v>
      </c>
      <c r="C44" s="3">
        <v>1998</v>
      </c>
      <c r="D44" s="21" t="s">
        <v>50</v>
      </c>
      <c r="E44" s="33">
        <v>105</v>
      </c>
      <c r="F44" s="25">
        <v>-112</v>
      </c>
      <c r="G44" s="33">
        <v>114</v>
      </c>
      <c r="H44" s="49">
        <f t="shared" si="16"/>
        <v>114</v>
      </c>
      <c r="I44" s="33">
        <v>125</v>
      </c>
      <c r="J44" s="25">
        <v>-132</v>
      </c>
      <c r="K44" s="37">
        <v>132</v>
      </c>
      <c r="L44" s="49">
        <f t="shared" si="17"/>
        <v>132</v>
      </c>
      <c r="M44" s="50">
        <f t="shared" si="18"/>
        <v>246</v>
      </c>
      <c r="N44" s="19">
        <f t="shared" si="3"/>
        <v>271.11660000000001</v>
      </c>
    </row>
    <row r="45" spans="1:14" ht="13.5" thickBot="1" x14ac:dyDescent="0.25">
      <c r="A45" s="5"/>
      <c r="B45" s="1"/>
      <c r="C45" s="3"/>
      <c r="D45" s="12"/>
      <c r="E45" s="24"/>
      <c r="F45" s="25"/>
      <c r="G45" s="24"/>
      <c r="H45" s="49">
        <f t="shared" si="16"/>
        <v>0</v>
      </c>
      <c r="I45" s="24"/>
      <c r="J45" s="25"/>
      <c r="K45" s="26"/>
      <c r="L45" s="49">
        <f t="shared" si="17"/>
        <v>0</v>
      </c>
      <c r="M45" s="50">
        <f t="shared" si="18"/>
        <v>0</v>
      </c>
      <c r="N45" s="19">
        <f t="shared" si="3"/>
        <v>0</v>
      </c>
    </row>
    <row r="46" spans="1:14" x14ac:dyDescent="0.2">
      <c r="A46" s="6"/>
      <c r="B46" s="2"/>
      <c r="C46" s="4"/>
      <c r="D46" s="14"/>
      <c r="E46" s="27"/>
      <c r="F46" s="28"/>
      <c r="G46" s="27"/>
      <c r="H46" s="51"/>
      <c r="I46" s="27"/>
      <c r="J46" s="28"/>
      <c r="K46" s="27"/>
      <c r="L46" s="51"/>
      <c r="M46" s="52"/>
      <c r="N46" s="20">
        <f>SUM(N40:N45)-MIN(N40:N45)</f>
        <v>1288.0593999999999</v>
      </c>
    </row>
    <row r="47" spans="1:14" ht="13.5" thickBot="1" x14ac:dyDescent="0.25"/>
    <row r="48" spans="1:14" x14ac:dyDescent="0.2">
      <c r="A48" s="60" t="s">
        <v>55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2"/>
    </row>
    <row r="49" spans="1:14" x14ac:dyDescent="0.2">
      <c r="A49" s="63" t="s">
        <v>56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13.5" thickBot="1" x14ac:dyDescent="0.25">
      <c r="A50" s="57" t="s">
        <v>57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9"/>
    </row>
  </sheetData>
  <mergeCells count="6">
    <mergeCell ref="A50:N50"/>
    <mergeCell ref="A1:B1"/>
    <mergeCell ref="C1:K1"/>
    <mergeCell ref="L1:N1"/>
    <mergeCell ref="A48:N48"/>
    <mergeCell ref="A49:N49"/>
  </mergeCells>
  <conditionalFormatting sqref="E5:G46 I5:K4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tesco1</dc:creator>
  <cp:lastModifiedBy>Karel Prohl</cp:lastModifiedBy>
  <cp:revision/>
  <dcterms:created xsi:type="dcterms:W3CDTF">2017-01-22T21:04:49Z</dcterms:created>
  <dcterms:modified xsi:type="dcterms:W3CDTF">2019-10-20T16:53:34Z</dcterms:modified>
</cp:coreProperties>
</file>