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Ženy" sheetId="1" r:id="rId1"/>
  </sheets>
  <definedNames/>
  <calcPr fullCalcOnLoad="1"/>
</workbook>
</file>

<file path=xl/sharedStrings.xml><?xml version="1.0" encoding="utf-8"?>
<sst xmlns="http://schemas.openxmlformats.org/spreadsheetml/2006/main" count="133" uniqueCount="82">
  <si>
    <t>Termín: 19.10.2019</t>
  </si>
  <si>
    <t xml:space="preserve">    Český svaz vzpírání</t>
  </si>
  <si>
    <t xml:space="preserve">  Nový Hrozenkov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</si>
  <si>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</si>
  <si>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</si>
  <si>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</si>
  <si>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</si>
  <si>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</si>
  <si>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</si>
  <si>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</si>
  <si>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</si>
  <si>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</si>
  <si>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</si>
  <si>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</si>
  <si>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</si>
  <si>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</si>
  <si>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Pořadí</t>
  </si>
  <si>
    <t>Sk.</t>
  </si>
  <si>
    <t>Klabalová Klára</t>
  </si>
  <si>
    <t>TJ TŽ Třinec</t>
  </si>
  <si>
    <t>Šigutová Daniela</t>
  </si>
  <si>
    <t>Supíková Darja</t>
  </si>
  <si>
    <t>-</t>
  </si>
  <si>
    <t>Lozová Laura</t>
  </si>
  <si>
    <t>FG Havířov</t>
  </si>
  <si>
    <t>Šrámková Zuzana</t>
  </si>
  <si>
    <t>Kičmerová Nikola</t>
  </si>
  <si>
    <t>Chromá Martina</t>
  </si>
  <si>
    <t>Kutrová Petra</t>
  </si>
  <si>
    <t>Vzpírání Haná</t>
  </si>
  <si>
    <t>Melichová Natálie</t>
  </si>
  <si>
    <t>Švecová Julie</t>
  </si>
  <si>
    <t>Prokschová Andrea</t>
  </si>
  <si>
    <t>CWG Bohumín</t>
  </si>
  <si>
    <t>Grygielová Lucie</t>
  </si>
  <si>
    <t>Therová Petra</t>
  </si>
  <si>
    <t>Žůrková Kateřina</t>
  </si>
  <si>
    <t>S.M. Ostrava B</t>
  </si>
  <si>
    <t>Slovíková Andrea</t>
  </si>
  <si>
    <t>Šmígová Eliška</t>
  </si>
  <si>
    <t>Baďurová Ivana</t>
  </si>
  <si>
    <t>CF Destiny Brno</t>
  </si>
  <si>
    <t>Konečná Eva</t>
  </si>
  <si>
    <t>Handlová Veronika</t>
  </si>
  <si>
    <t>Sekaninová Martina</t>
  </si>
  <si>
    <t>Šípová Simona</t>
  </si>
  <si>
    <t>SPČ Olomouc</t>
  </si>
  <si>
    <t>Kuřinová Zdena</t>
  </si>
  <si>
    <t>Šimková Kateřina</t>
  </si>
  <si>
    <t xml:space="preserve"> </t>
  </si>
  <si>
    <t>Korytářová Helena</t>
  </si>
  <si>
    <t>TJ S. Nový Hrozen.</t>
  </si>
  <si>
    <t>Orságová Marie</t>
  </si>
  <si>
    <t>Tomková Alexandra</t>
  </si>
  <si>
    <t>Jadrníčková Pavlína</t>
  </si>
  <si>
    <t>SKV B Bohumín</t>
  </si>
  <si>
    <t>Holá Ester</t>
  </si>
  <si>
    <t>Skulinová Sára</t>
  </si>
  <si>
    <t>Pavlíková Adrianá</t>
  </si>
  <si>
    <t>TJ Holešov</t>
  </si>
  <si>
    <t>Režnarová Lucie</t>
  </si>
  <si>
    <t>Jarošová Kateřina</t>
  </si>
  <si>
    <t>mimo sotěž</t>
  </si>
  <si>
    <t>2. kole</t>
  </si>
  <si>
    <t>3. kolo</t>
  </si>
  <si>
    <t>Celkem</t>
  </si>
  <si>
    <t>Body</t>
  </si>
  <si>
    <t>1.</t>
  </si>
  <si>
    <t>Fit Gym Havířov</t>
  </si>
  <si>
    <t>2.</t>
  </si>
  <si>
    <t>CrossFit Destiny Brno</t>
  </si>
  <si>
    <t>3.</t>
  </si>
  <si>
    <t>4.</t>
  </si>
  <si>
    <t>TJ Sokol M.Ostrava-B</t>
  </si>
  <si>
    <t>5.</t>
  </si>
  <si>
    <t>6.</t>
  </si>
  <si>
    <t>SPČ Olomouc - B</t>
  </si>
  <si>
    <t>TJ Sokol N. Hrozenkov</t>
  </si>
  <si>
    <t>SK CWG Bohumín</t>
  </si>
  <si>
    <t>9.</t>
  </si>
  <si>
    <t>Mimo soutež</t>
  </si>
  <si>
    <t>3. kolo II. ligy žen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</si>
</sst>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"/>
    <numFmt numFmtId="166" formatCode="0_ ;[Red]\-0\ "/>
  </numFmts>
  <fonts count="39">
    <font>
      <sz val="10"/>
      <name val="Arial"/>
      <family val="0"/>
    </font>
    <font>
      <b/>
      <sz val="2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2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right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2" fontId="4" fillId="33" borderId="23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4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1" fontId="3" fillId="33" borderId="23" xfId="0" applyNumberFormat="1" applyFont="1" applyFill="1" applyBorder="1" applyAlignment="1">
      <alignment horizontal="center"/>
    </xf>
    <xf numFmtId="165" fontId="3" fillId="33" borderId="25" xfId="0" applyNumberFormat="1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2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6" fontId="4" fillId="0" borderId="20" xfId="0" applyNumberFormat="1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left"/>
    </xf>
    <xf numFmtId="0" fontId="4" fillId="34" borderId="29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2" fontId="4" fillId="33" borderId="14" xfId="0" applyNumberFormat="1" applyFont="1" applyFill="1" applyBorder="1" applyAlignment="1">
      <alignment horizontal="right"/>
    </xf>
    <xf numFmtId="0" fontId="2" fillId="33" borderId="30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 horizontal="right"/>
    </xf>
    <xf numFmtId="1" fontId="4" fillId="34" borderId="29" xfId="0" applyNumberFormat="1" applyFont="1" applyFill="1" applyBorder="1" applyAlignment="1">
      <alignment horizontal="center"/>
    </xf>
    <xf numFmtId="1" fontId="4" fillId="34" borderId="28" xfId="0" applyNumberFormat="1" applyFont="1" applyFill="1" applyBorder="1" applyAlignment="1">
      <alignment horizontal="center"/>
    </xf>
    <xf numFmtId="1" fontId="3" fillId="34" borderId="27" xfId="0" applyNumberFormat="1" applyFont="1" applyFill="1" applyBorder="1" applyAlignment="1">
      <alignment horizontal="center"/>
    </xf>
    <xf numFmtId="166" fontId="4" fillId="34" borderId="29" xfId="0" applyNumberFormat="1" applyFont="1" applyFill="1" applyBorder="1" applyAlignment="1">
      <alignment horizontal="center"/>
    </xf>
    <xf numFmtId="166" fontId="4" fillId="34" borderId="28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" fontId="3" fillId="34" borderId="26" xfId="0" applyNumberFormat="1" applyFont="1" applyFill="1" applyBorder="1" applyAlignment="1">
      <alignment horizontal="center"/>
    </xf>
    <xf numFmtId="165" fontId="4" fillId="34" borderId="22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" fontId="4" fillId="0" borderId="29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" fillId="33" borderId="27" xfId="0" applyFont="1" applyFill="1" applyBorder="1" applyAlignment="1">
      <alignment horizontal="center"/>
    </xf>
    <xf numFmtId="1" fontId="4" fillId="33" borderId="29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 horizontal="center"/>
    </xf>
    <xf numFmtId="1" fontId="4" fillId="33" borderId="31" xfId="0" applyNumberFormat="1" applyFont="1" applyFill="1" applyBorder="1" applyAlignment="1">
      <alignment horizontal="center"/>
    </xf>
    <xf numFmtId="1" fontId="4" fillId="33" borderId="32" xfId="0" applyNumberFormat="1" applyFont="1" applyFill="1" applyBorder="1" applyAlignment="1">
      <alignment horizontal="center"/>
    </xf>
    <xf numFmtId="1" fontId="3" fillId="33" borderId="29" xfId="0" applyNumberFormat="1" applyFont="1" applyFill="1" applyBorder="1" applyAlignment="1">
      <alignment horizontal="center"/>
    </xf>
    <xf numFmtId="1" fontId="4" fillId="34" borderId="33" xfId="0" applyNumberFormat="1" applyFont="1" applyFill="1" applyBorder="1" applyAlignment="1">
      <alignment horizontal="center"/>
    </xf>
    <xf numFmtId="1" fontId="4" fillId="34" borderId="34" xfId="0" applyNumberFormat="1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 horizontal="center"/>
    </xf>
    <xf numFmtId="2" fontId="0" fillId="0" borderId="29" xfId="0" applyNumberFormat="1" applyBorder="1" applyAlignment="1">
      <alignment/>
    </xf>
    <xf numFmtId="1" fontId="4" fillId="34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" fontId="4" fillId="34" borderId="35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/>
    </xf>
    <xf numFmtId="165" fontId="4" fillId="33" borderId="39" xfId="0" applyNumberFormat="1" applyFont="1" applyFill="1" applyBorder="1" applyAlignment="1">
      <alignment horizontal="right"/>
    </xf>
    <xf numFmtId="165" fontId="3" fillId="33" borderId="39" xfId="0" applyNumberFormat="1" applyFont="1" applyFill="1" applyBorder="1" applyAlignment="1">
      <alignment horizontal="right"/>
    </xf>
    <xf numFmtId="166" fontId="0" fillId="0" borderId="33" xfId="0" applyNumberFormat="1" applyBorder="1" applyAlignment="1">
      <alignment horizontal="center"/>
    </xf>
    <xf numFmtId="166" fontId="4" fillId="34" borderId="35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2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1" fontId="3" fillId="34" borderId="46" xfId="0" applyNumberFormat="1" applyFont="1" applyFill="1" applyBorder="1" applyAlignment="1">
      <alignment horizontal="center"/>
    </xf>
    <xf numFmtId="1" fontId="3" fillId="34" borderId="32" xfId="0" applyNumberFormat="1" applyFont="1" applyFill="1" applyBorder="1" applyAlignment="1">
      <alignment horizontal="center"/>
    </xf>
    <xf numFmtId="165" fontId="4" fillId="34" borderId="47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35" borderId="0" xfId="0" applyFont="1" applyFill="1" applyAlignment="1">
      <alignment horizontal="right"/>
    </xf>
    <xf numFmtId="1" fontId="0" fillId="35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b val="0"/>
        <color indexed="20"/>
      </font>
      <fill>
        <patternFill patternType="solid">
          <fgColor indexed="24"/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PageLayoutView="0" workbookViewId="0" topLeftCell="A1">
      <selection activeCell="E74" sqref="E74"/>
    </sheetView>
  </sheetViews>
  <sheetFormatPr defaultColWidth="9.00390625" defaultRowHeight="12.75"/>
  <cols>
    <col min="1" max="1" width="7.28125" style="0" customWidth="1"/>
    <col min="2" max="2" width="19.140625" style="0" customWidth="1"/>
    <col min="3" max="3" width="7.7109375" style="0" customWidth="1"/>
    <col min="4" max="4" width="17.421875" style="0" customWidth="1"/>
    <col min="5" max="7" width="7.00390625" style="0" customWidth="1"/>
    <col min="8" max="8" width="6.421875" style="0" customWidth="1"/>
    <col min="9" max="11" width="7.00390625" style="0" customWidth="1"/>
    <col min="12" max="12" width="6.421875" style="0" customWidth="1"/>
    <col min="13" max="13" width="8.00390625" style="0" customWidth="1"/>
    <col min="14" max="14" width="11.7109375" style="0" customWidth="1"/>
    <col min="15" max="15" width="6.8515625" style="1" customWidth="1"/>
    <col min="16" max="16" width="0" style="0" hidden="1" customWidth="1"/>
  </cols>
  <sheetData>
    <row r="1" spans="1:14" ht="27.75">
      <c r="A1" s="163" t="s">
        <v>81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5.75" customHeight="1">
      <c r="A2" s="164" t="s">
        <v>0</v>
      </c>
      <c r="B2" s="164"/>
      <c r="C2" s="165" t="s">
        <v>1</v>
      </c>
      <c r="D2" s="165"/>
      <c r="E2" s="165"/>
      <c r="F2" s="165"/>
      <c r="G2" s="165"/>
      <c r="H2" s="165"/>
      <c r="I2" s="165"/>
      <c r="J2" s="165"/>
      <c r="K2" s="165"/>
      <c r="L2" s="165" t="s">
        <v>2</v>
      </c>
      <c r="M2" s="165"/>
      <c r="N2" s="165"/>
    </row>
    <row r="3" ht="9.75" customHeight="1"/>
    <row r="4" spans="1:16" ht="12.75">
      <c r="A4" s="2" t="s">
        <v>3</v>
      </c>
      <c r="B4" s="3" t="s">
        <v>4</v>
      </c>
      <c r="C4" s="2" t="s">
        <v>5</v>
      </c>
      <c r="D4" s="4" t="s">
        <v>6</v>
      </c>
      <c r="E4" s="166" t="s">
        <v>7</v>
      </c>
      <c r="F4" s="166"/>
      <c r="G4" s="166"/>
      <c r="H4" s="166"/>
      <c r="I4" s="166" t="s">
        <v>8</v>
      </c>
      <c r="J4" s="166"/>
      <c r="K4" s="166"/>
      <c r="L4" s="166"/>
      <c r="M4" s="5" t="s">
        <v>9</v>
      </c>
      <c r="N4" s="3" t="s">
        <v>10</v>
      </c>
      <c r="P4" s="6"/>
    </row>
    <row r="5" spans="1:16" ht="12.75">
      <c r="A5" s="7"/>
      <c r="B5" s="8"/>
      <c r="C5" s="9" t="s">
        <v>11</v>
      </c>
      <c r="D5" s="8"/>
      <c r="E5" s="10" t="s">
        <v>12</v>
      </c>
      <c r="F5" s="3" t="s">
        <v>13</v>
      </c>
      <c r="G5" s="11" t="s">
        <v>14</v>
      </c>
      <c r="H5" s="3" t="s">
        <v>15</v>
      </c>
      <c r="I5" s="11" t="s">
        <v>12</v>
      </c>
      <c r="J5" s="3" t="s">
        <v>13</v>
      </c>
      <c r="K5" s="11" t="s">
        <v>14</v>
      </c>
      <c r="L5" s="3" t="s">
        <v>15</v>
      </c>
      <c r="M5" s="12"/>
      <c r="N5" s="13"/>
      <c r="O5" s="14" t="s">
        <v>16</v>
      </c>
      <c r="P5" s="6" t="s">
        <v>17</v>
      </c>
    </row>
    <row r="6" spans="1:16" ht="12.75">
      <c r="A6" s="15">
        <v>59.2</v>
      </c>
      <c r="B6" s="16" t="s">
        <v>18</v>
      </c>
      <c r="C6" s="17">
        <v>2003</v>
      </c>
      <c r="D6" s="18" t="s">
        <v>19</v>
      </c>
      <c r="E6" s="19">
        <v>55</v>
      </c>
      <c r="F6" s="20">
        <v>58</v>
      </c>
      <c r="G6" s="19">
        <v>60</v>
      </c>
      <c r="H6" s="21">
        <f>IF(MAX(E6:G6)&lt;0,0,MAX(E6:G6))</f>
        <v>60</v>
      </c>
      <c r="I6" s="19">
        <v>65</v>
      </c>
      <c r="J6" s="20">
        <v>-68</v>
      </c>
      <c r="K6" s="19">
        <v>-69</v>
      </c>
      <c r="L6" s="21">
        <f>IF(MAX(I6:K6)&lt;0,0,MAX(I6:K6))</f>
        <v>65</v>
      </c>
      <c r="M6" s="22">
        <f>SUM(H6,L6)</f>
        <v>125</v>
      </c>
      <c r="N6" s="23">
        <f>IF(ISNUMBER(A6),(IF(153.655&lt;A6,M6,TRUNC(10^(0.783497476*((LOG((A6/153.655)/LOG(10))*(LOG((A6/153.655)/LOG(10)))))),4)*M6)),0)</f>
        <v>170.35</v>
      </c>
      <c r="O6"/>
      <c r="P6">
        <v>1</v>
      </c>
    </row>
    <row r="7" spans="1:16" ht="12.75">
      <c r="A7" s="24">
        <v>67.8</v>
      </c>
      <c r="B7" s="25" t="s">
        <v>20</v>
      </c>
      <c r="C7" s="26">
        <v>1973</v>
      </c>
      <c r="D7" s="27" t="s">
        <v>19</v>
      </c>
      <c r="E7" s="28">
        <v>40</v>
      </c>
      <c r="F7" s="29">
        <v>44</v>
      </c>
      <c r="G7" s="28">
        <v>-47</v>
      </c>
      <c r="H7" s="30">
        <f>IF(MAX(E7:G7)&lt;0,0,MAX(E7:G7))</f>
        <v>44</v>
      </c>
      <c r="I7" s="31">
        <v>58</v>
      </c>
      <c r="J7" s="32">
        <v>61</v>
      </c>
      <c r="K7" s="31">
        <v>-64</v>
      </c>
      <c r="L7" s="30">
        <f>IF(MAX(I7:K7)&lt;0,0,MAX(I7:K7))</f>
        <v>61</v>
      </c>
      <c r="M7" s="33">
        <f>SUM(H7,L7)</f>
        <v>105</v>
      </c>
      <c r="N7" s="34">
        <f>IF(ISNUMBER(A7),(IF(153.655&lt;A7,M7,TRUNC(10^(0.783497476*((LOG((A7/153.655)/LOG(10))*(LOG((A7/153.655)/LOG(10)))))),4)*M7)),0)</f>
        <v>131.8485</v>
      </c>
      <c r="O7"/>
      <c r="P7">
        <v>3</v>
      </c>
    </row>
    <row r="8" spans="1:16" ht="12.75">
      <c r="A8" s="24">
        <v>71.2</v>
      </c>
      <c r="B8" s="25" t="s">
        <v>21</v>
      </c>
      <c r="C8" s="26">
        <v>1999</v>
      </c>
      <c r="D8" s="27" t="s">
        <v>19</v>
      </c>
      <c r="E8" s="35">
        <v>50</v>
      </c>
      <c r="F8" s="36">
        <v>54</v>
      </c>
      <c r="G8" s="35">
        <v>56</v>
      </c>
      <c r="H8" s="30">
        <f>IF(MAX(E8:G8)&lt;0,0,MAX(E8:G8))</f>
        <v>56</v>
      </c>
      <c r="I8" s="35">
        <v>70</v>
      </c>
      <c r="J8" s="36">
        <v>-73</v>
      </c>
      <c r="K8" s="35" t="s">
        <v>22</v>
      </c>
      <c r="L8" s="30">
        <f>IF(MAX(I8:K8)&lt;0,0,MAX(I8:K8))</f>
        <v>70</v>
      </c>
      <c r="M8" s="33">
        <f>SUM(H8,L8)</f>
        <v>126</v>
      </c>
      <c r="N8" s="34">
        <f>IF(ISNUMBER(A8),(IF(153.655&lt;A8,M8,TRUNC(10^(0.783497476*((LOG((A8/153.655)/LOG(10))*(LOG((A8/153.655)/LOG(10)))))),4)*M8)),0)</f>
        <v>154.098</v>
      </c>
      <c r="P8">
        <v>2</v>
      </c>
    </row>
    <row r="9" spans="1:14" ht="12.75">
      <c r="A9" s="24"/>
      <c r="B9" s="37"/>
      <c r="C9" s="26"/>
      <c r="D9" s="27"/>
      <c r="E9" s="28"/>
      <c r="F9" s="29"/>
      <c r="G9" s="28"/>
      <c r="H9" s="30">
        <f>IF(MAX(E9:G9)&lt;0,0,MAX(E9:G9))</f>
        <v>0</v>
      </c>
      <c r="I9" s="28"/>
      <c r="J9" s="29"/>
      <c r="K9" s="28"/>
      <c r="L9" s="30">
        <f>IF(MAX(I9:K9)&lt;0,0,MAX(I9:K9))</f>
        <v>0</v>
      </c>
      <c r="M9" s="33">
        <f>SUM(H9,L9)</f>
        <v>0</v>
      </c>
      <c r="N9" s="34">
        <f>IF(ISNUMBER(A9),(IF(153.655&lt;A9,M9,TRUNC(10^(0.783497476*((LOG((A9/153.655)/LOG(10))*(LOG((A9/153.655)/LOG(10)))))),4)*M9)),0)</f>
        <v>0</v>
      </c>
    </row>
    <row r="10" spans="1:15" ht="12.75">
      <c r="A10" s="38"/>
      <c r="B10" s="39" t="s">
        <v>19</v>
      </c>
      <c r="C10" s="40"/>
      <c r="D10" s="41"/>
      <c r="E10" s="42"/>
      <c r="F10" s="43"/>
      <c r="G10" s="42"/>
      <c r="H10" s="44"/>
      <c r="I10" s="42"/>
      <c r="J10" s="43"/>
      <c r="K10" s="42"/>
      <c r="L10" s="44"/>
      <c r="M10" s="45"/>
      <c r="N10" s="46">
        <f>SUM(N6:N9)-MIN(N6:N9)</f>
        <v>456.2965</v>
      </c>
      <c r="O10" s="47">
        <f>RANK(N10,($N$10,$N$15,$N$20,$N$25,$N$30,$N$35,$N$40,$N$45,$N$50))</f>
        <v>4</v>
      </c>
    </row>
    <row r="11" spans="1:16" ht="12.75">
      <c r="A11" s="48">
        <v>60.2</v>
      </c>
      <c r="B11" s="49" t="s">
        <v>23</v>
      </c>
      <c r="C11" s="50">
        <v>1988</v>
      </c>
      <c r="D11" s="51" t="s">
        <v>24</v>
      </c>
      <c r="E11" s="52">
        <v>60</v>
      </c>
      <c r="F11" s="53">
        <v>-64</v>
      </c>
      <c r="G11" s="52">
        <v>-66</v>
      </c>
      <c r="H11" s="54">
        <f>IF(MAX(E11:G11)&lt;0,0,MAX(E11:G11))</f>
        <v>60</v>
      </c>
      <c r="I11" s="55">
        <v>75</v>
      </c>
      <c r="J11" s="56">
        <v>80</v>
      </c>
      <c r="K11" s="55">
        <v>-85</v>
      </c>
      <c r="L11" s="54">
        <f>IF(MAX(I11:K11)&lt;0,0,MAX(I11:K11))</f>
        <v>80</v>
      </c>
      <c r="M11" s="57">
        <f>SUM(H11,L11)</f>
        <v>140</v>
      </c>
      <c r="N11" s="34">
        <f>IF(ISNUMBER(A11),(IF(153.655&lt;A11,M11,TRUNC(10^(0.783497476*((LOG((A11/153.655)/LOG(10))*(LOG((A11/153.655)/LOG(10)))))),4)*M11)),0)</f>
        <v>188.734</v>
      </c>
      <c r="O11" s="58"/>
      <c r="P11">
        <v>3</v>
      </c>
    </row>
    <row r="12" spans="1:16" ht="12.75">
      <c r="A12" s="24">
        <v>68.6</v>
      </c>
      <c r="B12" s="25" t="s">
        <v>25</v>
      </c>
      <c r="C12" s="26">
        <v>1984</v>
      </c>
      <c r="D12" s="27" t="s">
        <v>24</v>
      </c>
      <c r="E12" s="28">
        <v>63</v>
      </c>
      <c r="F12" s="29">
        <v>66</v>
      </c>
      <c r="G12" s="28">
        <v>68</v>
      </c>
      <c r="H12" s="30">
        <f>IF(MAX(E12:G12)&lt;0,0,MAX(E12:G12))</f>
        <v>68</v>
      </c>
      <c r="I12" s="28">
        <v>75</v>
      </c>
      <c r="J12" s="29">
        <v>80</v>
      </c>
      <c r="K12" s="28">
        <v>83</v>
      </c>
      <c r="L12" s="30">
        <f>IF(MAX(I12:K12)&lt;0,0,MAX(I12:K12))</f>
        <v>83</v>
      </c>
      <c r="M12" s="33">
        <f>SUM(H12,L12)</f>
        <v>151</v>
      </c>
      <c r="N12" s="34">
        <f>IF(ISNUMBER(A12),(IF(153.655&lt;A12,M12,TRUNC(10^(0.783497476*((LOG((A12/153.655)/LOG(10))*(LOG((A12/153.655)/LOG(10)))))),4)*M12)),0)</f>
        <v>188.38760000000002</v>
      </c>
      <c r="O12" s="58"/>
      <c r="P12">
        <v>2</v>
      </c>
    </row>
    <row r="13" spans="1:16" ht="12.75">
      <c r="A13" s="24">
        <v>59.5</v>
      </c>
      <c r="B13" s="25" t="s">
        <v>26</v>
      </c>
      <c r="C13" s="26">
        <v>1991</v>
      </c>
      <c r="D13" s="27" t="s">
        <v>24</v>
      </c>
      <c r="E13" s="35">
        <v>45</v>
      </c>
      <c r="F13" s="36">
        <v>48</v>
      </c>
      <c r="G13" s="35">
        <v>50</v>
      </c>
      <c r="H13" s="30">
        <f>IF(MAX(E13:G13)&lt;0,0,MAX(E13:G13))</f>
        <v>50</v>
      </c>
      <c r="I13" s="35">
        <v>63</v>
      </c>
      <c r="J13" s="36">
        <v>-67</v>
      </c>
      <c r="K13" s="28">
        <v>67</v>
      </c>
      <c r="L13" s="30">
        <f>IF(MAX(I13:K13)&lt;0,0,MAX(I13:K13))</f>
        <v>67</v>
      </c>
      <c r="M13" s="33">
        <f>SUM(H13,L13)</f>
        <v>117</v>
      </c>
      <c r="N13" s="34">
        <f>IF(ISNUMBER(A13),(IF(153.655&lt;A13,M13,TRUNC(10^(0.783497476*((LOG((A13/153.655)/LOG(10))*(LOG((A13/153.655)/LOG(10)))))),4)*M13)),0)</f>
        <v>158.9211</v>
      </c>
      <c r="O13" s="59"/>
      <c r="P13">
        <v>1</v>
      </c>
    </row>
    <row r="14" spans="1:16" ht="12.75">
      <c r="A14" s="24">
        <v>70.7</v>
      </c>
      <c r="B14" s="37" t="s">
        <v>27</v>
      </c>
      <c r="C14" s="26">
        <v>1998</v>
      </c>
      <c r="D14" s="27" t="s">
        <v>24</v>
      </c>
      <c r="E14" s="35">
        <v>43</v>
      </c>
      <c r="F14" s="29">
        <v>46</v>
      </c>
      <c r="G14" s="35">
        <v>49</v>
      </c>
      <c r="H14" s="30">
        <f>IF(MAX(E14:G14)&lt;0,0,MAX(E14:G14))</f>
        <v>49</v>
      </c>
      <c r="I14" s="60">
        <v>65</v>
      </c>
      <c r="J14" s="32">
        <v>70</v>
      </c>
      <c r="K14" s="31">
        <v>72</v>
      </c>
      <c r="L14" s="30">
        <f>IF(MAX(I14:K14)&lt;0,0,MAX(I14:K14))</f>
        <v>72</v>
      </c>
      <c r="M14" s="33">
        <f>SUM(H14,L14)</f>
        <v>121</v>
      </c>
      <c r="N14" s="34">
        <f>IF(ISNUMBER(A14),(IF(153.655&lt;A14,M14,TRUNC(10^(0.783497476*((LOG((A14/153.655)/LOG(10))*(LOG((A14/153.655)/LOG(10)))))),4)*M14)),0)</f>
        <v>148.5275</v>
      </c>
      <c r="O14" s="59"/>
      <c r="P14">
        <v>3</v>
      </c>
    </row>
    <row r="15" spans="1:15" ht="12.75">
      <c r="A15" s="38"/>
      <c r="B15" s="39" t="s">
        <v>24</v>
      </c>
      <c r="C15" s="40"/>
      <c r="D15" s="41"/>
      <c r="E15" s="42"/>
      <c r="F15" s="43"/>
      <c r="G15" s="42"/>
      <c r="H15" s="44"/>
      <c r="I15" s="42"/>
      <c r="J15" s="43"/>
      <c r="K15" s="42"/>
      <c r="L15" s="44"/>
      <c r="M15" s="45"/>
      <c r="N15" s="46">
        <f>SUM(N11:N14)-MIN(N11:N14)</f>
        <v>536.0427000000001</v>
      </c>
      <c r="O15" s="47">
        <f>RANK(N15,($N$10,$N$15,$N$20,$N$25,$N$30,$N$35,$N$40,$N$45,$N$50))</f>
        <v>1</v>
      </c>
    </row>
    <row r="16" spans="1:16" ht="12.75">
      <c r="A16" s="48">
        <v>79</v>
      </c>
      <c r="B16" s="49" t="s">
        <v>28</v>
      </c>
      <c r="C16" s="50">
        <v>2002</v>
      </c>
      <c r="D16" s="51" t="s">
        <v>29</v>
      </c>
      <c r="E16" s="52">
        <v>38</v>
      </c>
      <c r="F16" s="53">
        <v>41</v>
      </c>
      <c r="G16" s="52">
        <v>-44</v>
      </c>
      <c r="H16" s="54">
        <f>IF(MAX(E16:G16)&lt;0,0,MAX(E16:G16))</f>
        <v>41</v>
      </c>
      <c r="I16" s="52">
        <v>-49</v>
      </c>
      <c r="J16" s="53">
        <v>49</v>
      </c>
      <c r="K16" s="52">
        <v>-52</v>
      </c>
      <c r="L16" s="54">
        <f>IF(MAX(I16:K16)&lt;0,0,MAX(I16:K16))</f>
        <v>49</v>
      </c>
      <c r="M16" s="57">
        <f>SUM(H16,L16)</f>
        <v>90</v>
      </c>
      <c r="N16" s="34">
        <f>IF(ISNUMBER(A16),(IF(153.655&lt;A16,M16,TRUNC(10^(0.783497476*((LOG((A16/153.655)/LOG(10))*(LOG((A16/153.655)/LOG(10)))))),4)*M16)),0)</f>
        <v>104.62500000000001</v>
      </c>
      <c r="O16" s="58"/>
      <c r="P16">
        <v>1</v>
      </c>
    </row>
    <row r="17" spans="1:16" ht="12.75">
      <c r="A17" s="24">
        <v>51.2</v>
      </c>
      <c r="B17" s="25" t="s">
        <v>30</v>
      </c>
      <c r="C17" s="26">
        <v>2004</v>
      </c>
      <c r="D17" s="27" t="s">
        <v>29</v>
      </c>
      <c r="E17" s="28">
        <v>40</v>
      </c>
      <c r="F17" s="29">
        <v>-43</v>
      </c>
      <c r="G17" s="28">
        <v>-45</v>
      </c>
      <c r="H17" s="30">
        <f>IF(MAX(E17:G17)&lt;0,0,MAX(E17:G17))</f>
        <v>40</v>
      </c>
      <c r="I17" s="28">
        <v>49</v>
      </c>
      <c r="J17" s="29">
        <v>52</v>
      </c>
      <c r="K17" s="28">
        <v>56</v>
      </c>
      <c r="L17" s="30">
        <f>IF(MAX(I17:K17)&lt;0,0,MAX(I17:K17))</f>
        <v>56</v>
      </c>
      <c r="M17" s="33">
        <f>SUM(H17,L17)</f>
        <v>96</v>
      </c>
      <c r="N17" s="34">
        <f>IF(ISNUMBER(A17),(IF(153.655&lt;A17,M17,TRUNC(10^(0.783497476*((LOG((A17/153.655)/LOG(10))*(LOG((A17/153.655)/LOG(10)))))),4)*M17)),0)</f>
        <v>144.78719999999998</v>
      </c>
      <c r="O17" s="58"/>
      <c r="P17">
        <v>1</v>
      </c>
    </row>
    <row r="18" spans="1:16" ht="12.75">
      <c r="A18" s="24">
        <v>66.8</v>
      </c>
      <c r="B18" s="25" t="s">
        <v>31</v>
      </c>
      <c r="C18" s="26">
        <v>1984</v>
      </c>
      <c r="D18" s="27" t="s">
        <v>29</v>
      </c>
      <c r="E18" s="28">
        <v>72</v>
      </c>
      <c r="F18" s="29">
        <v>76</v>
      </c>
      <c r="G18" s="28">
        <v>-80</v>
      </c>
      <c r="H18" s="30">
        <f>IF(MAX(E18:G18)&lt;0,0,MAX(E18:G18))</f>
        <v>76</v>
      </c>
      <c r="I18" s="28">
        <v>83</v>
      </c>
      <c r="J18" s="29">
        <v>86</v>
      </c>
      <c r="K18" s="28">
        <v>-88</v>
      </c>
      <c r="L18" s="30">
        <f>IF(MAX(I18:K18)&lt;0,0,MAX(I18:K18))</f>
        <v>86</v>
      </c>
      <c r="M18" s="33">
        <f>SUM(H18,L18)</f>
        <v>162</v>
      </c>
      <c r="N18" s="34">
        <f>IF(ISNUMBER(A18),(IF(153.655&lt;A18,M18,TRUNC(10^(0.783497476*((LOG((A18/153.655)/LOG(10))*(LOG((A18/153.655)/LOG(10)))))),4)*M18)),0)</f>
        <v>205.1406</v>
      </c>
      <c r="O18" s="59"/>
      <c r="P18">
        <v>2</v>
      </c>
    </row>
    <row r="19" spans="1:15" ht="12.75">
      <c r="A19" s="24"/>
      <c r="B19" s="25"/>
      <c r="C19" s="26"/>
      <c r="D19" s="27"/>
      <c r="E19" s="28"/>
      <c r="F19" s="29"/>
      <c r="G19" s="28"/>
      <c r="H19" s="30">
        <f>IF(MAX(E19:G19)&lt;0,0,MAX(E19:G19))</f>
        <v>0</v>
      </c>
      <c r="I19" s="28"/>
      <c r="J19" s="29"/>
      <c r="K19" s="28"/>
      <c r="L19" s="30">
        <f>IF(MAX(I19:K19)&lt;0,0,MAX(I19:K19))</f>
        <v>0</v>
      </c>
      <c r="M19" s="33">
        <f>SUM(H19,L19)</f>
        <v>0</v>
      </c>
      <c r="N19" s="34">
        <f>IF(ISNUMBER(A19),(IF(153.655&lt;A19,M19,TRUNC(10^(0.783497476*((LOG((A19/153.655)/LOG(10))*(LOG((A19/153.655)/LOG(10)))))),4)*M19)),0)</f>
        <v>0</v>
      </c>
      <c r="O19" s="59"/>
    </row>
    <row r="20" spans="1:15" ht="12.75">
      <c r="A20" s="38"/>
      <c r="B20" s="39" t="s">
        <v>29</v>
      </c>
      <c r="C20" s="40"/>
      <c r="D20" s="41"/>
      <c r="E20" s="42"/>
      <c r="F20" s="43"/>
      <c r="G20" s="42"/>
      <c r="H20" s="44"/>
      <c r="I20" s="42"/>
      <c r="J20" s="43"/>
      <c r="K20" s="42"/>
      <c r="L20" s="44"/>
      <c r="M20" s="45"/>
      <c r="N20" s="46">
        <f>SUM(N16:N19)-MIN(N16:N19)</f>
        <v>454.5528</v>
      </c>
      <c r="O20" s="47">
        <f>RANK(N20,($N$10,$N$15,$N$20,$N$25,$N$30,$N$35,$N$40,$N$45,$N$50))</f>
        <v>5</v>
      </c>
    </row>
    <row r="21" spans="1:16" ht="12.75">
      <c r="A21" s="48">
        <v>50.5</v>
      </c>
      <c r="B21" s="49" t="s">
        <v>32</v>
      </c>
      <c r="C21" s="50">
        <v>1994</v>
      </c>
      <c r="D21" s="51" t="s">
        <v>33</v>
      </c>
      <c r="E21" s="52">
        <v>31</v>
      </c>
      <c r="F21" s="53">
        <v>33</v>
      </c>
      <c r="G21" s="52">
        <v>35</v>
      </c>
      <c r="H21" s="54">
        <f>IF(MAX(E21:G21)&lt;0,0,MAX(E21:G21))</f>
        <v>35</v>
      </c>
      <c r="I21" s="52">
        <v>47</v>
      </c>
      <c r="J21" s="53">
        <v>49</v>
      </c>
      <c r="K21" s="52">
        <v>-51</v>
      </c>
      <c r="L21" s="54">
        <f>IF(MAX(I21:K21)&lt;0,0,MAX(I21:K21))</f>
        <v>49</v>
      </c>
      <c r="M21" s="57">
        <f>SUM(H21,L21)</f>
        <v>84</v>
      </c>
      <c r="N21" s="34">
        <f>IF(ISNUMBER(A21),(IF(153.655&lt;A21,M21,TRUNC(10^(0.783497476*((LOG((A21/153.655)/LOG(10))*(LOG((A21/153.655)/LOG(10)))))),4)*M21)),0)</f>
        <v>128.0076</v>
      </c>
      <c r="O21" s="58"/>
      <c r="P21">
        <v>1</v>
      </c>
    </row>
    <row r="22" spans="1:16" ht="12.75" customHeight="1">
      <c r="A22" s="24">
        <v>64.2</v>
      </c>
      <c r="B22" s="25" t="s">
        <v>34</v>
      </c>
      <c r="C22" s="26">
        <v>1999</v>
      </c>
      <c r="D22" s="27" t="s">
        <v>33</v>
      </c>
      <c r="E22" s="28">
        <v>33</v>
      </c>
      <c r="F22" s="29">
        <v>36</v>
      </c>
      <c r="G22" s="28">
        <v>38</v>
      </c>
      <c r="H22" s="30">
        <f>IF(MAX(E22:G22)&lt;0,0,MAX(E22:G22))</f>
        <v>38</v>
      </c>
      <c r="I22" s="28">
        <v>51</v>
      </c>
      <c r="J22" s="29">
        <v>54</v>
      </c>
      <c r="K22" s="28">
        <v>57</v>
      </c>
      <c r="L22" s="30">
        <f>IF(MAX(I22:K22)&lt;0,0,MAX(I22:K22))</f>
        <v>57</v>
      </c>
      <c r="M22" s="33">
        <f>SUM(H22,L22)</f>
        <v>95</v>
      </c>
      <c r="N22" s="34">
        <f>IF(ISNUMBER(A22),(IF(153.655&lt;A22,M22,TRUNC(10^(0.783497476*((LOG((A22/153.655)/LOG(10))*(LOG((A22/153.655)/LOG(10)))))),4)*M22)),0)</f>
        <v>123.101</v>
      </c>
      <c r="O22" s="58"/>
      <c r="P22">
        <v>2</v>
      </c>
    </row>
    <row r="23" spans="1:16" ht="12" customHeight="1">
      <c r="A23" s="24">
        <v>62.6</v>
      </c>
      <c r="B23" s="25" t="s">
        <v>35</v>
      </c>
      <c r="C23" s="26">
        <v>1984</v>
      </c>
      <c r="D23" s="27" t="s">
        <v>33</v>
      </c>
      <c r="E23" s="35">
        <v>49</v>
      </c>
      <c r="F23" s="36">
        <v>-53</v>
      </c>
      <c r="G23" s="28">
        <v>-53</v>
      </c>
      <c r="H23" s="30">
        <f>IF(MAX(E23:G23)&lt;0,0,MAX(E23:G23))</f>
        <v>49</v>
      </c>
      <c r="I23" s="60">
        <v>60</v>
      </c>
      <c r="J23" s="61">
        <v>64</v>
      </c>
      <c r="K23" s="31">
        <v>66</v>
      </c>
      <c r="L23" s="30">
        <f>IF(MAX(I23:K23)&lt;0,0,MAX(I23:K23))</f>
        <v>66</v>
      </c>
      <c r="M23" s="33">
        <f>SUM(H23,L23)</f>
        <v>115</v>
      </c>
      <c r="N23" s="34">
        <f>IF(ISNUMBER(A23),(IF(153.655&lt;A23,M23,TRUNC(10^(0.783497476*((LOG((A23/153.655)/LOG(10))*(LOG((A23/153.655)/LOG(10)))))),4)*M23)),0)</f>
        <v>151.294</v>
      </c>
      <c r="O23" s="59"/>
      <c r="P23">
        <v>3</v>
      </c>
    </row>
    <row r="24" spans="1:15" ht="12.75" customHeight="1">
      <c r="A24" s="24"/>
      <c r="B24" s="37"/>
      <c r="C24" s="26"/>
      <c r="D24" s="27"/>
      <c r="E24" s="28"/>
      <c r="F24" s="29"/>
      <c r="G24" s="28"/>
      <c r="H24" s="30">
        <f>IF(MAX(E24:G24)&lt;0,0,MAX(E24:G24))</f>
        <v>0</v>
      </c>
      <c r="I24" s="28"/>
      <c r="J24" s="29"/>
      <c r="K24" s="28"/>
      <c r="L24" s="30">
        <f>IF(MAX(I24:K24)&lt;0,0,MAX(I24:K24))</f>
        <v>0</v>
      </c>
      <c r="M24" s="33">
        <f>SUM(H24,L24)</f>
        <v>0</v>
      </c>
      <c r="N24" s="34">
        <f>IF(ISNUMBER(A24),(IF(153.655&lt;A24,M24,TRUNC(10^(0.783497476*((LOG((A24/153.655)/LOG(10))*(LOG((A24/153.655)/LOG(10)))))),4)*M24)),0)</f>
        <v>0</v>
      </c>
      <c r="O24" s="59"/>
    </row>
    <row r="25" spans="1:15" ht="12.75" customHeight="1">
      <c r="A25" s="38"/>
      <c r="B25" s="39" t="s">
        <v>33</v>
      </c>
      <c r="C25" s="40"/>
      <c r="D25" s="41"/>
      <c r="E25" s="42"/>
      <c r="F25" s="43"/>
      <c r="G25" s="42"/>
      <c r="H25" s="44"/>
      <c r="I25" s="42"/>
      <c r="J25" s="43"/>
      <c r="K25" s="42"/>
      <c r="L25" s="44"/>
      <c r="M25" s="45"/>
      <c r="N25" s="46">
        <f>SUM(N21:N24)-MIN(N21:N24)</f>
        <v>402.4026</v>
      </c>
      <c r="O25" s="47">
        <f>RANK(N25,($N$10,$N$15,$N$20,$N$25,$N$30,$N$35,$N$40,$N$45,$N$50))</f>
        <v>8</v>
      </c>
    </row>
    <row r="26" spans="1:16" ht="12.75">
      <c r="A26" s="48">
        <v>62.5</v>
      </c>
      <c r="B26" s="49" t="s">
        <v>36</v>
      </c>
      <c r="C26" s="50">
        <v>1994</v>
      </c>
      <c r="D26" s="51" t="s">
        <v>37</v>
      </c>
      <c r="E26" s="52">
        <v>43</v>
      </c>
      <c r="F26" s="53">
        <v>-46</v>
      </c>
      <c r="G26" s="52">
        <v>-46</v>
      </c>
      <c r="H26" s="54">
        <f>IF(MAX(E26:G26)&lt;0,0,MAX(E26:G26))</f>
        <v>43</v>
      </c>
      <c r="I26" s="52">
        <v>60</v>
      </c>
      <c r="J26" s="53">
        <v>-63</v>
      </c>
      <c r="K26" s="52">
        <v>-63</v>
      </c>
      <c r="L26" s="54">
        <f>IF(MAX(I26:K26)&lt;0,0,MAX(I26:K26))</f>
        <v>60</v>
      </c>
      <c r="M26" s="57">
        <f>SUM(H26,L26)</f>
        <v>103</v>
      </c>
      <c r="N26" s="34">
        <f>IF(ISNUMBER(A26),(IF(153.655&lt;A26,M26,TRUNC(10^(0.783497476*((LOG((A26/153.655)/LOG(10))*(LOG((A26/153.655)/LOG(10)))))),4)*M26)),0)</f>
        <v>135.6407</v>
      </c>
      <c r="O26" s="62"/>
      <c r="P26">
        <v>1</v>
      </c>
    </row>
    <row r="27" spans="1:16" ht="12.75">
      <c r="A27" s="24">
        <v>72</v>
      </c>
      <c r="B27" s="25" t="s">
        <v>38</v>
      </c>
      <c r="C27" s="26">
        <v>1993</v>
      </c>
      <c r="D27" s="27" t="s">
        <v>37</v>
      </c>
      <c r="E27" s="28">
        <v>50</v>
      </c>
      <c r="F27" s="29">
        <v>55</v>
      </c>
      <c r="G27" s="28">
        <v>58</v>
      </c>
      <c r="H27" s="30">
        <f>IF(MAX(E27:G27)&lt;0,0,MAX(E27:G27))</f>
        <v>58</v>
      </c>
      <c r="I27" s="28">
        <v>70</v>
      </c>
      <c r="J27" s="29">
        <v>75</v>
      </c>
      <c r="K27" s="28">
        <v>-78</v>
      </c>
      <c r="L27" s="30">
        <f>IF(MAX(I27:K27)&lt;0,0,MAX(I27:K27))</f>
        <v>75</v>
      </c>
      <c r="M27" s="33">
        <f>SUM(H27,L27)</f>
        <v>133</v>
      </c>
      <c r="N27" s="34">
        <f>IF(ISNUMBER(A27),(IF(153.655&lt;A27,M27,TRUNC(10^(0.783497476*((LOG((A27/153.655)/LOG(10))*(LOG((A27/153.655)/LOG(10)))))),4)*M27)),0)</f>
        <v>161.7147</v>
      </c>
      <c r="O27" s="62"/>
      <c r="P27">
        <v>2</v>
      </c>
    </row>
    <row r="28" spans="1:16" ht="12.75">
      <c r="A28" s="24">
        <v>81.4</v>
      </c>
      <c r="B28" s="25" t="s">
        <v>39</v>
      </c>
      <c r="C28" s="26">
        <v>1995</v>
      </c>
      <c r="D28" s="27" t="s">
        <v>37</v>
      </c>
      <c r="E28" s="35">
        <v>65</v>
      </c>
      <c r="F28" s="29">
        <v>70</v>
      </c>
      <c r="G28" s="28">
        <v>-73</v>
      </c>
      <c r="H28" s="30">
        <f>IF(MAX(E28:G28)&lt;0,0,MAX(E28:G28))</f>
        <v>70</v>
      </c>
      <c r="I28" s="60">
        <v>75</v>
      </c>
      <c r="J28" s="61">
        <v>80</v>
      </c>
      <c r="K28" s="31">
        <v>85</v>
      </c>
      <c r="L28" s="30">
        <f>IF(MAX(I28:K28)&lt;0,0,MAX(I28:K28))</f>
        <v>85</v>
      </c>
      <c r="M28" s="33">
        <f>SUM(H28,L28)</f>
        <v>155</v>
      </c>
      <c r="N28" s="34">
        <f>IF(ISNUMBER(A28),(IF(153.655&lt;A28,M28,TRUNC(10^(0.783497476*((LOG((A28/153.655)/LOG(10))*(LOG((A28/153.655)/LOG(10)))))),4)*M28)),0)</f>
        <v>177.816</v>
      </c>
      <c r="O28" s="62"/>
      <c r="P28">
        <v>3</v>
      </c>
    </row>
    <row r="29" spans="1:15" ht="12.75">
      <c r="A29" s="24"/>
      <c r="B29" s="25"/>
      <c r="C29" s="26"/>
      <c r="D29" s="27"/>
      <c r="E29" s="28"/>
      <c r="F29" s="29"/>
      <c r="G29" s="28"/>
      <c r="H29" s="30">
        <f>IF(MAX(E29:G29)&lt;0,0,MAX(E29:G29))</f>
        <v>0</v>
      </c>
      <c r="I29" s="28"/>
      <c r="J29" s="29"/>
      <c r="K29" s="28"/>
      <c r="L29" s="30">
        <f>IF(MAX(I29:K29)&lt;0,0,MAX(I29:K29))</f>
        <v>0</v>
      </c>
      <c r="M29" s="33">
        <f>SUM(H29,L29)</f>
        <v>0</v>
      </c>
      <c r="N29" s="34">
        <f>IF(ISNUMBER(A29),(IF(153.655&lt;A29,M29,TRUNC(10^(0.783497476*((LOG((A29/153.655)/LOG(10))*(LOG((A29/153.655)/LOG(10)))))),4)*M29)),0)</f>
        <v>0</v>
      </c>
      <c r="O29" s="62"/>
    </row>
    <row r="30" spans="1:15" ht="12.75">
      <c r="A30" s="38"/>
      <c r="B30" s="63" t="s">
        <v>37</v>
      </c>
      <c r="C30" s="64"/>
      <c r="D30" s="65"/>
      <c r="E30" s="42"/>
      <c r="F30" s="43"/>
      <c r="G30" s="42"/>
      <c r="H30" s="44"/>
      <c r="I30" s="42"/>
      <c r="J30" s="43"/>
      <c r="K30" s="42"/>
      <c r="L30" s="44"/>
      <c r="M30" s="45"/>
      <c r="N30" s="46">
        <f>SUM(N26:N29)-MIN(N26:N29)</f>
        <v>475.17140000000006</v>
      </c>
      <c r="O30" s="47">
        <f>RANK(N30,($N$10,$N$15,$N$20,$N$25,$N$30,$N$35,$N$40,$N$45,$N$50))</f>
        <v>3</v>
      </c>
    </row>
    <row r="31" spans="1:16" ht="12.75">
      <c r="A31" s="48">
        <v>67.2</v>
      </c>
      <c r="B31" s="66" t="s">
        <v>40</v>
      </c>
      <c r="C31" s="67">
        <v>1986</v>
      </c>
      <c r="D31" s="51" t="s">
        <v>41</v>
      </c>
      <c r="E31" s="52">
        <v>52</v>
      </c>
      <c r="F31" s="53">
        <v>56</v>
      </c>
      <c r="G31" s="52">
        <v>60</v>
      </c>
      <c r="H31" s="54">
        <f>IF(MAX(E31:G31)&lt;0,0,MAX(E31:G31))</f>
        <v>60</v>
      </c>
      <c r="I31" s="52">
        <v>75</v>
      </c>
      <c r="J31" s="53">
        <v>79</v>
      </c>
      <c r="K31" s="52">
        <v>-83</v>
      </c>
      <c r="L31" s="54">
        <f>IF(MAX(I31:K31)&lt;0,0,MAX(I31:K31))</f>
        <v>79</v>
      </c>
      <c r="M31" s="57">
        <f>SUM(H31,L31)</f>
        <v>139</v>
      </c>
      <c r="N31" s="34">
        <f>IF(ISNUMBER(A31),(IF(153.655&lt;A31,M31,TRUNC(10^(0.783497476*((LOG((A31/153.655)/LOG(10))*(LOG((A31/153.655)/LOG(10)))))),4)*M31)),0)</f>
        <v>175.418</v>
      </c>
      <c r="O31" s="62"/>
      <c r="P31">
        <v>1</v>
      </c>
    </row>
    <row r="32" spans="1:16" ht="12.75">
      <c r="A32" s="24">
        <v>59.3</v>
      </c>
      <c r="B32" s="68" t="s">
        <v>42</v>
      </c>
      <c r="C32" s="69">
        <v>1989</v>
      </c>
      <c r="D32" s="70" t="s">
        <v>41</v>
      </c>
      <c r="E32" s="28">
        <v>-47</v>
      </c>
      <c r="F32" s="29">
        <v>-48</v>
      </c>
      <c r="G32" s="28">
        <v>48</v>
      </c>
      <c r="H32" s="30">
        <f>IF(MAX(E32:G32)&lt;0,0,MAX(E32:G32))</f>
        <v>48</v>
      </c>
      <c r="I32" s="28">
        <v>60</v>
      </c>
      <c r="J32" s="29">
        <v>-63</v>
      </c>
      <c r="K32" s="28">
        <v>-63</v>
      </c>
      <c r="L32" s="30">
        <f>IF(MAX(I32:K32)&lt;0,0,MAX(I32:K32))</f>
        <v>60</v>
      </c>
      <c r="M32" s="33">
        <f>SUM(H32,L32)</f>
        <v>108</v>
      </c>
      <c r="N32" s="34">
        <f>IF(ISNUMBER(A32),(IF(153.655&lt;A32,M32,TRUNC(10^(0.783497476*((LOG((A32/153.655)/LOG(10))*(LOG((A32/153.655)/LOG(10)))))),4)*M32)),0)</f>
        <v>147.0204</v>
      </c>
      <c r="O32" s="62"/>
      <c r="P32">
        <v>2</v>
      </c>
    </row>
    <row r="33" spans="1:16" ht="12.75">
      <c r="A33" s="24">
        <v>54.6</v>
      </c>
      <c r="B33" s="71" t="s">
        <v>43</v>
      </c>
      <c r="C33" s="69">
        <v>1998</v>
      </c>
      <c r="D33" s="70" t="s">
        <v>41</v>
      </c>
      <c r="E33" s="28">
        <v>-56</v>
      </c>
      <c r="F33" s="29">
        <v>-56</v>
      </c>
      <c r="G33" s="28">
        <v>56</v>
      </c>
      <c r="H33" s="30">
        <f>IF(MAX(E33:G33)&lt;0,0,MAX(E33:G33))</f>
        <v>56</v>
      </c>
      <c r="I33" s="31">
        <v>68</v>
      </c>
      <c r="J33" s="32">
        <v>73</v>
      </c>
      <c r="K33" s="31">
        <v>76</v>
      </c>
      <c r="L33" s="30">
        <f>IF(MAX(I33:K33)&lt;0,0,MAX(I33:K33))</f>
        <v>76</v>
      </c>
      <c r="M33" s="33">
        <f>SUM(H33,L33)</f>
        <v>132</v>
      </c>
      <c r="N33" s="34">
        <f>IF(ISNUMBER(A33),(IF(153.655&lt;A33,M33,TRUNC(10^(0.783497476*((LOG((A33/153.655)/LOG(10))*(LOG((A33/153.655)/LOG(10)))))),4)*M33)),0)</f>
        <v>190.0008</v>
      </c>
      <c r="O33" s="62"/>
      <c r="P33">
        <v>3</v>
      </c>
    </row>
    <row r="34" spans="1:16" ht="12.75">
      <c r="A34" s="24">
        <v>61.7</v>
      </c>
      <c r="B34" s="72" t="s">
        <v>44</v>
      </c>
      <c r="C34" s="67">
        <v>1988</v>
      </c>
      <c r="D34" s="70" t="s">
        <v>41</v>
      </c>
      <c r="E34" s="35">
        <v>-48</v>
      </c>
      <c r="F34" s="29">
        <v>48</v>
      </c>
      <c r="G34" s="28">
        <v>-51</v>
      </c>
      <c r="H34" s="30">
        <f>IF(MAX(E34:G34)&lt;0,0,MAX(E34:G34))</f>
        <v>48</v>
      </c>
      <c r="I34" s="35">
        <v>65</v>
      </c>
      <c r="J34" s="29">
        <v>69</v>
      </c>
      <c r="K34" s="28">
        <v>-73</v>
      </c>
      <c r="L34" s="30">
        <f>IF(MAX(I34:K34)&lt;0,0,MAX(I34:K34))</f>
        <v>69</v>
      </c>
      <c r="M34" s="33">
        <f>SUM(H34,L34)</f>
        <v>117</v>
      </c>
      <c r="N34" s="34">
        <f>IF(ISNUMBER(A34),(IF(153.655&lt;A34,M34,TRUNC(10^(0.783497476*((LOG((A34/153.655)/LOG(10))*(LOG((A34/153.655)/LOG(10)))))),4)*M34)),0)</f>
        <v>155.30579999999998</v>
      </c>
      <c r="O34" s="62"/>
      <c r="P34">
        <v>2</v>
      </c>
    </row>
    <row r="35" spans="1:15" ht="12.75">
      <c r="A35" s="73"/>
      <c r="B35" s="74" t="s">
        <v>41</v>
      </c>
      <c r="C35" s="75"/>
      <c r="D35" s="76"/>
      <c r="E35" s="77"/>
      <c r="F35" s="78"/>
      <c r="G35" s="77"/>
      <c r="H35" s="79"/>
      <c r="I35" s="77"/>
      <c r="J35" s="78"/>
      <c r="K35" s="77"/>
      <c r="L35" s="79"/>
      <c r="M35" s="80"/>
      <c r="N35" s="81">
        <f>SUM(N31:N34)-MIN(N31:N34)</f>
        <v>520.7246</v>
      </c>
      <c r="O35" s="47">
        <f>RANK(N35,($N$10,$N$15,$N$20,$N$25,$N$30,$N$35,$N$40,$N$45,$N$50))</f>
        <v>2</v>
      </c>
    </row>
    <row r="36" spans="1:20" s="93" customFormat="1" ht="12.75">
      <c r="A36" s="82">
        <v>65.9</v>
      </c>
      <c r="B36" s="66" t="s">
        <v>45</v>
      </c>
      <c r="C36" s="67">
        <v>1996</v>
      </c>
      <c r="D36" s="51" t="s">
        <v>46</v>
      </c>
      <c r="E36" s="83">
        <v>57</v>
      </c>
      <c r="F36" s="84">
        <v>-61</v>
      </c>
      <c r="G36" s="83">
        <v>-65</v>
      </c>
      <c r="H36" s="85">
        <f>IF(MAX(E36:G36)&lt;0,0,MAX(E36:G36))</f>
        <v>57</v>
      </c>
      <c r="I36" s="86">
        <v>72</v>
      </c>
      <c r="J36" s="87">
        <v>-75</v>
      </c>
      <c r="K36" s="86">
        <v>-78</v>
      </c>
      <c r="L36" s="88">
        <f>IF(MAX(I36:K36)&lt;0,0,MAX(I36:K36))</f>
        <v>72</v>
      </c>
      <c r="M36" s="89">
        <f>SUM(H36,L36)</f>
        <v>129</v>
      </c>
      <c r="N36" s="90">
        <f>IF(ISNUMBER(A36),(IF(153.655&lt;A36,M36,TRUNC(10^(0.783497476*((LOG((A36/153.655)/LOG(10))*(LOG((A36/153.655)/LOG(10)))))),4)*M36)),0)</f>
        <v>164.61690000000002</v>
      </c>
      <c r="O36" s="91"/>
      <c r="P36" s="92">
        <v>3</v>
      </c>
      <c r="Q36" s="92"/>
      <c r="R36" s="92"/>
      <c r="S36" s="92"/>
      <c r="T36" s="92"/>
    </row>
    <row r="37" spans="1:20" s="93" customFormat="1" ht="12.75">
      <c r="A37" s="82">
        <v>73.3</v>
      </c>
      <c r="B37" s="68" t="s">
        <v>47</v>
      </c>
      <c r="C37" s="69">
        <v>1994</v>
      </c>
      <c r="D37" s="51" t="s">
        <v>46</v>
      </c>
      <c r="E37" s="83">
        <v>-45</v>
      </c>
      <c r="F37" s="84">
        <v>47</v>
      </c>
      <c r="G37" s="83">
        <v>50</v>
      </c>
      <c r="H37" s="85">
        <f>IF(MAX(E37:G37)&lt;0,0,MAX(E37:G37))</f>
        <v>50</v>
      </c>
      <c r="I37" s="83">
        <v>55</v>
      </c>
      <c r="J37" s="84">
        <v>60</v>
      </c>
      <c r="K37" s="83">
        <v>-63</v>
      </c>
      <c r="L37" s="88">
        <f>IF(MAX(I37:K37)&lt;0,0,MAX(I37:K37))</f>
        <v>60</v>
      </c>
      <c r="M37" s="89">
        <f>SUM(H37,L37)</f>
        <v>110</v>
      </c>
      <c r="N37" s="90">
        <f>IF(ISNUMBER(A37),(IF(153.655&lt;A37,M37,TRUNC(10^(0.783497476*((LOG((A37/153.655)/LOG(10))*(LOG((A37/153.655)/LOG(10)))))),4)*M37)),0)</f>
        <v>132.53900000000002</v>
      </c>
      <c r="O37" s="91"/>
      <c r="P37" s="92">
        <v>2</v>
      </c>
      <c r="Q37" s="92"/>
      <c r="R37" s="92"/>
      <c r="S37" s="92"/>
      <c r="T37" s="92"/>
    </row>
    <row r="38" spans="1:20" s="93" customFormat="1" ht="12.75">
      <c r="A38" s="82">
        <v>57.5</v>
      </c>
      <c r="B38" s="71" t="s">
        <v>48</v>
      </c>
      <c r="C38" s="69">
        <v>2002</v>
      </c>
      <c r="D38" s="51" t="s">
        <v>46</v>
      </c>
      <c r="E38" s="83">
        <v>38</v>
      </c>
      <c r="F38" s="84">
        <v>42</v>
      </c>
      <c r="G38" s="83">
        <v>-46</v>
      </c>
      <c r="H38" s="85">
        <f>IF(MAX(E38:G38)&lt;0,0,MAX(E38:G38))</f>
        <v>42</v>
      </c>
      <c r="I38" s="83">
        <v>43</v>
      </c>
      <c r="J38" s="84">
        <v>47</v>
      </c>
      <c r="K38" s="83">
        <v>52</v>
      </c>
      <c r="L38" s="88">
        <f>IF(MAX(I38:K38)&lt;0,0,MAX(I38:K38))</f>
        <v>52</v>
      </c>
      <c r="M38" s="89">
        <f>SUM(H38,L38)</f>
        <v>94</v>
      </c>
      <c r="N38" s="90">
        <f>IF(ISNUMBER(A38),(IF(153.655&lt;A38,M38,TRUNC(10^(0.783497476*((LOG((A38/153.655)/LOG(10))*(LOG((A38/153.655)/LOG(10)))))),4)*M38)),0)</f>
        <v>130.5848</v>
      </c>
      <c r="O38" s="91"/>
      <c r="P38" s="92">
        <v>1</v>
      </c>
      <c r="Q38" s="92"/>
      <c r="R38" s="92"/>
      <c r="S38" s="92"/>
      <c r="T38" s="92"/>
    </row>
    <row r="39" spans="1:20" s="93" customFormat="1" ht="12.75">
      <c r="A39" s="82"/>
      <c r="B39" s="72" t="s">
        <v>49</v>
      </c>
      <c r="C39" s="67" t="s">
        <v>49</v>
      </c>
      <c r="D39" s="51"/>
      <c r="E39" s="94"/>
      <c r="F39" s="84"/>
      <c r="G39" s="94"/>
      <c r="H39" s="85">
        <f>IF(MAX(E39:G39)&lt;0,0,MAX(E39:G39))</f>
        <v>0</v>
      </c>
      <c r="I39" s="83"/>
      <c r="J39" s="84"/>
      <c r="K39" s="83"/>
      <c r="L39" s="88">
        <f>IF(MAX(I39:K39)&lt;0,0,MAX(I39:K39))</f>
        <v>0</v>
      </c>
      <c r="M39" s="89">
        <f>SUM(H39,L39)</f>
        <v>0</v>
      </c>
      <c r="N39" s="90">
        <f>IF(ISNUMBER(A39),(IF(153.655&lt;A39,M39,TRUNC(10^(0.783497476*((LOG((A39/153.655)/LOG(10))*(LOG((A39/153.655)/LOG(10)))))),4)*M39)),0)</f>
        <v>0</v>
      </c>
      <c r="O39" s="91"/>
      <c r="P39" s="92"/>
      <c r="Q39" s="92"/>
      <c r="R39" s="92"/>
      <c r="S39" s="92"/>
      <c r="T39" s="92"/>
    </row>
    <row r="40" spans="1:20" s="93" customFormat="1" ht="12.75">
      <c r="A40" s="95"/>
      <c r="B40" s="96" t="s">
        <v>46</v>
      </c>
      <c r="C40" s="75"/>
      <c r="D40" s="76"/>
      <c r="E40" s="97"/>
      <c r="F40" s="98"/>
      <c r="G40" s="97"/>
      <c r="H40" s="99"/>
      <c r="I40" s="97"/>
      <c r="J40" s="100"/>
      <c r="K40" s="101"/>
      <c r="L40" s="99"/>
      <c r="M40" s="102"/>
      <c r="N40" s="81">
        <f>SUM(N36:N39)-MIN(N36:N39)</f>
        <v>427.74070000000006</v>
      </c>
      <c r="O40" s="47">
        <f>RANK(N40,($N$10,$N$15,$N$20,$N$25,$N$30,$N$35,$N$40,$N$45,$N$50))</f>
        <v>6</v>
      </c>
      <c r="P40" s="92"/>
      <c r="Q40" s="92"/>
      <c r="R40" s="92"/>
      <c r="S40" s="92"/>
      <c r="T40" s="92"/>
    </row>
    <row r="41" spans="1:20" s="93" customFormat="1" ht="12.75">
      <c r="A41" s="82">
        <v>76.8</v>
      </c>
      <c r="B41" s="66" t="s">
        <v>50</v>
      </c>
      <c r="C41" s="67">
        <v>1990</v>
      </c>
      <c r="D41" s="51" t="s">
        <v>51</v>
      </c>
      <c r="E41" s="83">
        <v>50</v>
      </c>
      <c r="F41" s="84">
        <v>53</v>
      </c>
      <c r="G41" s="83">
        <v>55</v>
      </c>
      <c r="H41" s="85">
        <f>IF(MAX(E41:G41)&lt;0,0,MAX(E41:G41))</f>
        <v>55</v>
      </c>
      <c r="I41" s="103">
        <v>60</v>
      </c>
      <c r="J41" s="104">
        <v>65</v>
      </c>
      <c r="K41" s="105">
        <v>67</v>
      </c>
      <c r="L41" s="88">
        <f>IF(MAX(I41:K41)&lt;0,0,MAX(I41:K41))</f>
        <v>67</v>
      </c>
      <c r="M41" s="89">
        <f>SUM(H41,L41)</f>
        <v>122</v>
      </c>
      <c r="N41" s="90">
        <f>IF(ISNUMBER(A41),(IF(153.655&lt;A41,M41,TRUNC(10^(0.783497476*((LOG((A41/153.655)/LOG(10))*(LOG((A41/153.655)/LOG(10)))))),4)*M41)),0)</f>
        <v>143.6916</v>
      </c>
      <c r="O41" s="91"/>
      <c r="P41" s="92">
        <v>2</v>
      </c>
      <c r="Q41" s="92"/>
      <c r="R41" s="92"/>
      <c r="S41" s="92"/>
      <c r="T41" s="92"/>
    </row>
    <row r="42" spans="1:16" ht="12.75">
      <c r="A42" s="106">
        <v>77.4</v>
      </c>
      <c r="B42" s="68" t="s">
        <v>52</v>
      </c>
      <c r="C42" s="69">
        <v>1956</v>
      </c>
      <c r="D42" s="70" t="s">
        <v>51</v>
      </c>
      <c r="E42" s="69">
        <v>42</v>
      </c>
      <c r="F42" s="84">
        <v>45</v>
      </c>
      <c r="G42" s="107">
        <v>-47</v>
      </c>
      <c r="H42" s="85">
        <f>IF(MAX(E42:G42)&lt;0,0,MAX(E42:G42))</f>
        <v>45</v>
      </c>
      <c r="I42" s="108">
        <v>60</v>
      </c>
      <c r="J42" s="83">
        <v>63</v>
      </c>
      <c r="K42" s="109">
        <v>-65</v>
      </c>
      <c r="L42" s="88">
        <f>IF(MAX(I42:K42)&lt;0,0,MAX(I42:K42))</f>
        <v>63</v>
      </c>
      <c r="M42" s="89">
        <f>SUM(H42,L42)</f>
        <v>108</v>
      </c>
      <c r="N42" s="90">
        <f>IF(ISNUMBER(A42),(IF(153.655&lt;A42,M42,TRUNC(10^(0.783497476*((LOG((A42/153.655)/LOG(10))*(LOG((A42/153.655)/LOG(10)))))),4)*M42)),0)</f>
        <v>126.738</v>
      </c>
      <c r="O42" s="62"/>
      <c r="P42">
        <v>1</v>
      </c>
    </row>
    <row r="43" spans="1:16" ht="12.75">
      <c r="A43" s="110">
        <v>63.1</v>
      </c>
      <c r="B43" s="71" t="s">
        <v>53</v>
      </c>
      <c r="C43" s="69">
        <v>2003</v>
      </c>
      <c r="D43" s="70" t="s">
        <v>51</v>
      </c>
      <c r="E43" s="111">
        <v>30</v>
      </c>
      <c r="F43" s="112">
        <v>33</v>
      </c>
      <c r="G43" s="83">
        <v>35</v>
      </c>
      <c r="H43" s="85">
        <f>IF(MAX(E43:G43)&lt;0,0,MAX(E43:G43))</f>
        <v>35</v>
      </c>
      <c r="I43" s="113">
        <v>35</v>
      </c>
      <c r="J43" s="114">
        <v>38</v>
      </c>
      <c r="K43" s="87">
        <v>-40</v>
      </c>
      <c r="L43" s="88">
        <f>IF(MAX(I43:K43)&lt;0,0,MAX(I43:K43))</f>
        <v>38</v>
      </c>
      <c r="M43" s="89">
        <f>SUM(H43,L43)</f>
        <v>73</v>
      </c>
      <c r="N43" s="90">
        <f>IF(ISNUMBER(A43),(IF(153.655&lt;A43,M43,TRUNC(10^(0.783497476*((LOG((A43/153.655)/LOG(10))*(LOG((A43/153.655)/LOG(10)))))),4)*M43)),0)</f>
        <v>95.57889999999999</v>
      </c>
      <c r="O43" s="62"/>
      <c r="P43">
        <v>3</v>
      </c>
    </row>
    <row r="44" spans="1:15" ht="12.75">
      <c r="A44" s="110"/>
      <c r="B44" s="68"/>
      <c r="C44" s="69"/>
      <c r="D44" s="70"/>
      <c r="E44" s="94"/>
      <c r="F44" s="84"/>
      <c r="G44" s="94"/>
      <c r="H44" s="85">
        <f>IF(MAX(E44:G44)&lt;0,0,MAX(E44:G44))</f>
        <v>0</v>
      </c>
      <c r="I44" s="83"/>
      <c r="J44" s="84"/>
      <c r="K44" s="83"/>
      <c r="L44" s="88">
        <f>IF(MAX(I44:K44)&lt;0,0,MAX(I44:K44))</f>
        <v>0</v>
      </c>
      <c r="M44" s="89">
        <f>SUM(H44,L44)</f>
        <v>0</v>
      </c>
      <c r="N44" s="90">
        <f>IF(ISNUMBER(A44),(IF(153.655&lt;A44,M44,TRUNC(10^(0.783497476*((LOG((A44/153.655)/LOG(10))*(LOG((A44/153.655)/LOG(10)))))),4)*M44)),0)</f>
        <v>0</v>
      </c>
      <c r="O44" s="62"/>
    </row>
    <row r="45" spans="1:15" ht="12.75">
      <c r="A45" s="115"/>
      <c r="B45" s="116" t="s">
        <v>51</v>
      </c>
      <c r="C45" s="117"/>
      <c r="D45" s="118"/>
      <c r="E45" s="115"/>
      <c r="F45" s="118"/>
      <c r="G45" s="115"/>
      <c r="H45" s="118"/>
      <c r="I45" s="119"/>
      <c r="J45" s="115"/>
      <c r="K45" s="120"/>
      <c r="L45" s="121"/>
      <c r="M45" s="115"/>
      <c r="N45" s="122">
        <f>SUM(N41:N44)-MIN(N41:N44)</f>
        <v>366.00849999999997</v>
      </c>
      <c r="O45" s="47">
        <f>RANK(N45,($N$10,$N$15,$N$20,$N$25,$N$30,$N$35,$N$40,$N$45,$N$50))</f>
        <v>9</v>
      </c>
    </row>
    <row r="46" spans="1:16" ht="12.75">
      <c r="A46" s="82">
        <v>71.3</v>
      </c>
      <c r="B46" s="66" t="s">
        <v>54</v>
      </c>
      <c r="C46" s="67">
        <v>2002</v>
      </c>
      <c r="D46" s="51" t="s">
        <v>55</v>
      </c>
      <c r="E46" s="83">
        <v>47</v>
      </c>
      <c r="F46" s="84">
        <v>50</v>
      </c>
      <c r="G46" s="83">
        <v>53</v>
      </c>
      <c r="H46" s="85">
        <f>IF(MAX(E46:G46)&lt;0,0,MAX(E46:G46))</f>
        <v>53</v>
      </c>
      <c r="I46" s="103">
        <v>62</v>
      </c>
      <c r="J46" s="104">
        <v>65</v>
      </c>
      <c r="K46" s="105">
        <v>70</v>
      </c>
      <c r="L46" s="88">
        <f>IF(MAX(I46:K46)&lt;0,0,MAX(I46:K46))</f>
        <v>70</v>
      </c>
      <c r="M46" s="89">
        <f>SUM(H46,L46)</f>
        <v>123</v>
      </c>
      <c r="N46" s="90">
        <f>IF(ISNUMBER(A46),(IF(153.655&lt;A46,M46,TRUNC(10^(0.783497476*((LOG((A46/153.655)/LOG(10))*(LOG((A46/153.655)/LOG(10)))))),4)*M46)),0)</f>
        <v>150.3183</v>
      </c>
      <c r="P46">
        <v>2</v>
      </c>
    </row>
    <row r="47" spans="1:16" ht="12.75">
      <c r="A47" s="110">
        <v>65.1</v>
      </c>
      <c r="B47" s="68" t="s">
        <v>56</v>
      </c>
      <c r="C47" s="69">
        <v>1993</v>
      </c>
      <c r="D47" s="51" t="s">
        <v>55</v>
      </c>
      <c r="E47" s="69">
        <v>50</v>
      </c>
      <c r="F47" s="84">
        <v>55</v>
      </c>
      <c r="G47" s="107">
        <v>-60</v>
      </c>
      <c r="H47" s="85">
        <f>IF(MAX(E47:G47)&lt;0,0,MAX(E47:G47))</f>
        <v>55</v>
      </c>
      <c r="I47" s="123">
        <v>70</v>
      </c>
      <c r="J47" s="86">
        <v>75</v>
      </c>
      <c r="K47" s="124">
        <v>-78</v>
      </c>
      <c r="L47" s="88">
        <f>IF(MAX(I47:K47)&lt;0,0,MAX(I47:K47))</f>
        <v>75</v>
      </c>
      <c r="M47" s="89">
        <f>SUM(H47,L47)</f>
        <v>130</v>
      </c>
      <c r="N47" s="90">
        <f>IF(ISNUMBER(A47),(IF(153.655&lt;A47,M47,TRUNC(10^(0.783497476*((LOG((A47/153.655)/LOG(10))*(LOG((A47/153.655)/LOG(10)))))),4)*M47)),0)</f>
        <v>167.076</v>
      </c>
      <c r="P47">
        <v>3</v>
      </c>
    </row>
    <row r="48" spans="1:16" ht="12.75">
      <c r="A48" s="106">
        <v>61.4</v>
      </c>
      <c r="B48" s="71" t="s">
        <v>57</v>
      </c>
      <c r="C48" s="69">
        <v>2004</v>
      </c>
      <c r="D48" s="51" t="s">
        <v>55</v>
      </c>
      <c r="E48" s="111">
        <v>28</v>
      </c>
      <c r="F48" s="112">
        <v>31</v>
      </c>
      <c r="G48" s="83">
        <v>35</v>
      </c>
      <c r="H48" s="85">
        <f>IF(MAX(E48:G48)&lt;0,0,MAX(E48:G48))</f>
        <v>35</v>
      </c>
      <c r="I48" s="125">
        <v>35</v>
      </c>
      <c r="J48" s="111">
        <v>39</v>
      </c>
      <c r="K48" s="126">
        <v>42</v>
      </c>
      <c r="L48" s="88">
        <f>IF(MAX(I48:K48)&lt;0,0,MAX(I48:K48))</f>
        <v>42</v>
      </c>
      <c r="M48" s="89">
        <f>SUM(H48,L48)</f>
        <v>77</v>
      </c>
      <c r="N48" s="90">
        <f>IF(ISNUMBER(A48),(IF(153.655&lt;A48,M48,TRUNC(10^(0.783497476*((LOG((A48/153.655)/LOG(10))*(LOG((A48/153.655)/LOG(10)))))),4)*M48)),0)</f>
        <v>102.5255</v>
      </c>
      <c r="P48">
        <v>1</v>
      </c>
    </row>
    <row r="49" spans="1:14" ht="12.75">
      <c r="A49" s="127"/>
      <c r="B49" s="128"/>
      <c r="C49" s="129"/>
      <c r="D49" s="130"/>
      <c r="E49" s="94"/>
      <c r="F49" s="84"/>
      <c r="G49" s="94"/>
      <c r="H49" s="85">
        <f>IF(MAX(E49:G49)&lt;0,0,MAX(E49:G49))</f>
        <v>0</v>
      </c>
      <c r="I49" s="83"/>
      <c r="J49" s="84"/>
      <c r="K49" s="83"/>
      <c r="L49" s="88">
        <f>IF(MAX(I49:K49)&lt;0,0,MAX(I49:K49))</f>
        <v>0</v>
      </c>
      <c r="M49" s="89">
        <f>SUM(H49,L49)</f>
        <v>0</v>
      </c>
      <c r="N49" s="90">
        <f>IF(ISNUMBER(A49),(IF(153.655&lt;A49,M49,TRUNC(10^(0.783497476*((LOG((A49/153.655)/LOG(10))*(LOG((A49/153.655)/LOG(10)))))),4)*M49)),0)</f>
        <v>0</v>
      </c>
    </row>
    <row r="50" spans="1:15" ht="12.75">
      <c r="A50" s="115"/>
      <c r="B50" s="131" t="s">
        <v>55</v>
      </c>
      <c r="C50" s="132"/>
      <c r="D50" s="133"/>
      <c r="E50" s="134"/>
      <c r="F50" s="133"/>
      <c r="G50" s="134"/>
      <c r="H50" s="133"/>
      <c r="I50" s="135"/>
      <c r="J50" s="134"/>
      <c r="K50" s="136"/>
      <c r="L50" s="121"/>
      <c r="M50" s="134"/>
      <c r="N50" s="122">
        <f>SUM(N46:N49)-MIN(N46:N49)</f>
        <v>419.9198</v>
      </c>
      <c r="O50" s="47">
        <f>RANK(N50,($N$10,$N$15,$N$20,$N$25,$N$30,$N$35,$N$40,$N$45,$N$50))</f>
        <v>7</v>
      </c>
    </row>
    <row r="51" spans="1:16" ht="12.75">
      <c r="A51" s="106">
        <v>56.5</v>
      </c>
      <c r="B51" s="137" t="s">
        <v>58</v>
      </c>
      <c r="C51" s="138">
        <v>1992</v>
      </c>
      <c r="D51" s="51" t="s">
        <v>59</v>
      </c>
      <c r="E51" s="139">
        <v>42</v>
      </c>
      <c r="F51" s="140">
        <v>45</v>
      </c>
      <c r="G51" s="83">
        <v>-50</v>
      </c>
      <c r="H51" s="85">
        <f>IF(MAX(E51:G51)&lt;0,0,MAX(E51:G51))</f>
        <v>45</v>
      </c>
      <c r="I51" s="141">
        <v>55</v>
      </c>
      <c r="J51" s="139">
        <v>59</v>
      </c>
      <c r="K51" s="142">
        <v>-62</v>
      </c>
      <c r="L51" s="88">
        <f>IF(MAX(I51:K51)&lt;0,0,MAX(I51:K51))</f>
        <v>59</v>
      </c>
      <c r="M51" s="89">
        <f>SUM(H51,L51)</f>
        <v>104</v>
      </c>
      <c r="N51" s="90">
        <f>IF(ISNUMBER(A51),(IF(153.655&lt;A51,M51,TRUNC(10^(0.783497476*((LOG((A51/153.655)/LOG(10))*(LOG((A51/153.655)/LOG(10)))))),4)*M51)),0)</f>
        <v>146.1928</v>
      </c>
      <c r="P51">
        <v>1</v>
      </c>
    </row>
    <row r="52" spans="1:16" ht="12.75">
      <c r="A52" s="106">
        <v>75.9</v>
      </c>
      <c r="B52" s="137" t="s">
        <v>60</v>
      </c>
      <c r="C52" s="138">
        <v>1999</v>
      </c>
      <c r="D52" s="51" t="s">
        <v>59</v>
      </c>
      <c r="E52" s="139">
        <v>55</v>
      </c>
      <c r="F52" s="140">
        <v>59</v>
      </c>
      <c r="G52" s="83">
        <v>63</v>
      </c>
      <c r="H52" s="85">
        <f>IF(MAX(E52:G52)&lt;0,0,MAX(E52:G52))</f>
        <v>63</v>
      </c>
      <c r="I52" s="141">
        <v>74</v>
      </c>
      <c r="J52" s="139">
        <v>-78</v>
      </c>
      <c r="K52" s="142">
        <v>80</v>
      </c>
      <c r="L52" s="88">
        <f>IF(MAX(I52:K52)&lt;0,0,MAX(I52:K52))</f>
        <v>80</v>
      </c>
      <c r="M52" s="89">
        <f>SUM(H52,L52)</f>
        <v>143</v>
      </c>
      <c r="N52" s="90">
        <f>IF(ISNUMBER(A52),(IF(153.655&lt;A52,M52,TRUNC(10^(0.783497476*((LOG((A52/153.655)/LOG(10))*(LOG((A52/153.655)/LOG(10)))))),4)*M52)),0)</f>
        <v>169.36919999999998</v>
      </c>
      <c r="P52">
        <v>2</v>
      </c>
    </row>
    <row r="53" spans="1:16" ht="12.75">
      <c r="A53" s="110">
        <v>68.7</v>
      </c>
      <c r="B53" s="137" t="s">
        <v>61</v>
      </c>
      <c r="C53" s="138">
        <v>2001</v>
      </c>
      <c r="D53" s="51" t="s">
        <v>59</v>
      </c>
      <c r="E53" s="139">
        <v>35</v>
      </c>
      <c r="F53" s="140">
        <v>38</v>
      </c>
      <c r="G53" s="83">
        <v>-42</v>
      </c>
      <c r="H53" s="85">
        <f>IF(MAX(E53:G53)&lt;0,0,MAX(E53:G53))</f>
        <v>38</v>
      </c>
      <c r="I53" s="143">
        <v>48</v>
      </c>
      <c r="J53" s="144">
        <v>51</v>
      </c>
      <c r="K53" s="87">
        <v>-53</v>
      </c>
      <c r="L53" s="88">
        <f>IF(MAX(I53:K53)&lt;0,0,MAX(I53:K53))</f>
        <v>51</v>
      </c>
      <c r="M53" s="89">
        <f>SUM(H53,L53)</f>
        <v>89</v>
      </c>
      <c r="N53" s="90">
        <f>IF(ISNUMBER(A53),(IF(153.655&lt;A53,M53,TRUNC(10^(0.783497476*((LOG((A53/153.655)/LOG(10))*(LOG((A53/153.655)/LOG(10)))))),4)*M53)),0)</f>
        <v>110.94739999999999</v>
      </c>
      <c r="P53">
        <v>3</v>
      </c>
    </row>
    <row r="54" spans="1:14" ht="12.75">
      <c r="A54" s="110"/>
      <c r="B54" s="145"/>
      <c r="C54" s="138"/>
      <c r="D54" s="51"/>
      <c r="E54" s="138"/>
      <c r="F54" s="146"/>
      <c r="G54" s="83"/>
      <c r="H54" s="85">
        <f>IF(MAX(E54:G54)&lt;0,0,MAX(E54:G54))</f>
        <v>0</v>
      </c>
      <c r="I54" s="147"/>
      <c r="J54" s="148"/>
      <c r="K54" s="149"/>
      <c r="L54" s="150">
        <f>IF(MAX(I54:K54)&lt;0,0,MAX(I54:K54))</f>
        <v>0</v>
      </c>
      <c r="M54" s="151">
        <f>SUM(H54,L54)</f>
        <v>0</v>
      </c>
      <c r="N54" s="152">
        <f>IF(ISNUMBER(A54),(IF(153.655&lt;A54,M54,TRUNC(10^(0.783497476*((LOG((A54/153.655)/LOG(10))*(LOG((A54/153.655)/LOG(10)))))),4)*M54)),0)</f>
        <v>0</v>
      </c>
    </row>
    <row r="55" spans="1:15" ht="12.75">
      <c r="A55" s="115"/>
      <c r="B55" s="131" t="s">
        <v>59</v>
      </c>
      <c r="C55" s="132"/>
      <c r="D55" s="133"/>
      <c r="E55" s="134"/>
      <c r="F55" s="133"/>
      <c r="G55" s="134"/>
      <c r="H55" s="133"/>
      <c r="I55" s="135"/>
      <c r="J55" s="134"/>
      <c r="K55" s="136"/>
      <c r="L55" s="121"/>
      <c r="M55" s="134"/>
      <c r="N55" s="122">
        <f>SUM(N51:N54)-MIN(N51:N54)</f>
        <v>426.5094</v>
      </c>
      <c r="O55" s="47" t="s">
        <v>62</v>
      </c>
    </row>
    <row r="56" spans="1:16" ht="12.75">
      <c r="A56" s="153"/>
      <c r="B56" s="154"/>
      <c r="C56" s="155"/>
      <c r="D56" s="153"/>
      <c r="E56" s="153"/>
      <c r="F56" s="153"/>
      <c r="G56" s="153"/>
      <c r="H56" s="153"/>
      <c r="I56" s="155"/>
      <c r="J56" s="153"/>
      <c r="K56" s="153"/>
      <c r="L56" s="156"/>
      <c r="M56" s="153"/>
      <c r="N56" s="157"/>
      <c r="O56" s="91"/>
      <c r="P56">
        <v>3</v>
      </c>
    </row>
    <row r="57" spans="1:16" ht="12.75">
      <c r="A57" s="153"/>
      <c r="B57" s="154"/>
      <c r="C57" s="155"/>
      <c r="D57" s="153"/>
      <c r="E57" s="153"/>
      <c r="F57" s="153"/>
      <c r="G57" s="153"/>
      <c r="H57" s="153"/>
      <c r="I57" s="155"/>
      <c r="J57" s="153"/>
      <c r="K57" s="153"/>
      <c r="L57" s="156"/>
      <c r="M57" s="153"/>
      <c r="N57" s="157"/>
      <c r="O57" s="91"/>
      <c r="P57">
        <v>3</v>
      </c>
    </row>
    <row r="58" spans="3:16" ht="12.75">
      <c r="C58" s="167" t="s">
        <v>63</v>
      </c>
      <c r="D58" s="167"/>
      <c r="G58" s="158" t="s">
        <v>64</v>
      </c>
      <c r="H58" s="158"/>
      <c r="M58" s="165" t="s">
        <v>65</v>
      </c>
      <c r="N58" s="165"/>
      <c r="O58" s="165"/>
      <c r="P58">
        <v>3</v>
      </c>
    </row>
    <row r="59" spans="3:16" ht="12.75">
      <c r="C59" s="159" t="s">
        <v>66</v>
      </c>
      <c r="D59" s="159" t="s">
        <v>10</v>
      </c>
      <c r="F59" s="159" t="s">
        <v>66</v>
      </c>
      <c r="G59" s="167" t="s">
        <v>10</v>
      </c>
      <c r="H59" s="167"/>
      <c r="I59" s="169" t="s">
        <v>16</v>
      </c>
      <c r="M59" s="159" t="s">
        <v>66</v>
      </c>
      <c r="N59" s="159" t="s">
        <v>10</v>
      </c>
      <c r="O59" s="159" t="s">
        <v>16</v>
      </c>
      <c r="P59">
        <v>3</v>
      </c>
    </row>
    <row r="60" spans="1:16" ht="12.75">
      <c r="A60" t="s">
        <v>67</v>
      </c>
      <c r="B60" s="6" t="s">
        <v>68</v>
      </c>
      <c r="C60">
        <v>26</v>
      </c>
      <c r="D60">
        <v>1103.1209</v>
      </c>
      <c r="F60">
        <v>13</v>
      </c>
      <c r="G60" s="168">
        <f>N15</f>
        <v>536.0427000000001</v>
      </c>
      <c r="H60" s="168"/>
      <c r="I60" s="170">
        <f>O15</f>
        <v>1</v>
      </c>
      <c r="M60">
        <f aca="true" t="shared" si="0" ref="M60:M68">C60+F60</f>
        <v>39</v>
      </c>
      <c r="N60" s="160">
        <f aca="true" t="shared" si="1" ref="N60:N68">D60+G60</f>
        <v>1639.1635999999999</v>
      </c>
      <c r="O60" s="161">
        <f aca="true" t="shared" si="2" ref="O60:O68">RANK(M60,($M$60,$M$61,$M$62,$M$63,$M$64,$M$65,$M$66,$M$67,$M$68))</f>
        <v>1</v>
      </c>
      <c r="P60">
        <v>3</v>
      </c>
    </row>
    <row r="61" spans="1:16" ht="12.75">
      <c r="A61" t="s">
        <v>69</v>
      </c>
      <c r="B61" s="6" t="s">
        <v>70</v>
      </c>
      <c r="C61">
        <v>24</v>
      </c>
      <c r="D61">
        <v>1039.1854</v>
      </c>
      <c r="F61">
        <v>12</v>
      </c>
      <c r="G61" s="168">
        <f>N35</f>
        <v>520.7246</v>
      </c>
      <c r="H61" s="168"/>
      <c r="I61" s="170">
        <f>O35</f>
        <v>2</v>
      </c>
      <c r="M61">
        <f t="shared" si="0"/>
        <v>36</v>
      </c>
      <c r="N61" s="160">
        <f t="shared" si="1"/>
        <v>1559.91</v>
      </c>
      <c r="O61" s="161">
        <f t="shared" si="2"/>
        <v>2</v>
      </c>
      <c r="P61">
        <v>3</v>
      </c>
    </row>
    <row r="62" spans="1:16" ht="12.75">
      <c r="A62" t="s">
        <v>71</v>
      </c>
      <c r="B62" s="6" t="s">
        <v>29</v>
      </c>
      <c r="C62">
        <v>21</v>
      </c>
      <c r="D62">
        <v>948.1653</v>
      </c>
      <c r="F62">
        <v>9</v>
      </c>
      <c r="G62" s="168">
        <f>N20</f>
        <v>454.5528</v>
      </c>
      <c r="H62" s="168"/>
      <c r="I62" s="170">
        <f>O20</f>
        <v>5</v>
      </c>
      <c r="M62">
        <f t="shared" si="0"/>
        <v>30</v>
      </c>
      <c r="N62" s="160">
        <f t="shared" si="1"/>
        <v>1402.7181</v>
      </c>
      <c r="O62" s="161">
        <f t="shared" si="2"/>
        <v>4</v>
      </c>
      <c r="P62">
        <v>3</v>
      </c>
    </row>
    <row r="63" spans="1:16" ht="12.75">
      <c r="A63" t="s">
        <v>72</v>
      </c>
      <c r="B63" s="6" t="s">
        <v>73</v>
      </c>
      <c r="C63">
        <v>20</v>
      </c>
      <c r="D63" s="160">
        <v>949.4261</v>
      </c>
      <c r="F63">
        <v>11</v>
      </c>
      <c r="G63" s="168">
        <f>N30</f>
        <v>475.17140000000006</v>
      </c>
      <c r="H63" s="168"/>
      <c r="I63" s="170">
        <f>O30</f>
        <v>3</v>
      </c>
      <c r="M63">
        <f t="shared" si="0"/>
        <v>31</v>
      </c>
      <c r="N63" s="160">
        <f t="shared" si="1"/>
        <v>1424.5975</v>
      </c>
      <c r="O63" s="161">
        <f t="shared" si="2"/>
        <v>3</v>
      </c>
      <c r="P63">
        <v>3</v>
      </c>
    </row>
    <row r="64" spans="1:16" ht="12.75">
      <c r="A64" t="s">
        <v>74</v>
      </c>
      <c r="B64" s="6" t="s">
        <v>19</v>
      </c>
      <c r="C64">
        <v>19</v>
      </c>
      <c r="D64">
        <v>935.5794</v>
      </c>
      <c r="F64">
        <v>10</v>
      </c>
      <c r="G64" s="168">
        <f>N10</f>
        <v>456.2965</v>
      </c>
      <c r="H64" s="168"/>
      <c r="I64" s="170">
        <f>O10</f>
        <v>4</v>
      </c>
      <c r="M64">
        <f t="shared" si="0"/>
        <v>29</v>
      </c>
      <c r="N64" s="160">
        <f t="shared" si="1"/>
        <v>1391.8759</v>
      </c>
      <c r="O64" s="161">
        <f t="shared" si="2"/>
        <v>5</v>
      </c>
      <c r="P64">
        <v>3</v>
      </c>
    </row>
    <row r="65" spans="1:16" ht="12.75">
      <c r="A65" t="s">
        <v>75</v>
      </c>
      <c r="B65" s="6" t="s">
        <v>76</v>
      </c>
      <c r="C65">
        <v>15</v>
      </c>
      <c r="D65">
        <v>779.5293</v>
      </c>
      <c r="F65">
        <v>8</v>
      </c>
      <c r="G65" s="168">
        <f>N40</f>
        <v>427.74070000000006</v>
      </c>
      <c r="H65" s="168"/>
      <c r="I65" s="170">
        <f>O40</f>
        <v>6</v>
      </c>
      <c r="M65">
        <f t="shared" si="0"/>
        <v>23</v>
      </c>
      <c r="N65" s="160">
        <f t="shared" si="1"/>
        <v>1207.27</v>
      </c>
      <c r="O65" s="161">
        <f t="shared" si="2"/>
        <v>6</v>
      </c>
      <c r="P65">
        <v>3</v>
      </c>
    </row>
    <row r="66" spans="1:16" ht="12.75">
      <c r="A66" s="162">
        <v>7</v>
      </c>
      <c r="B66" s="6" t="s">
        <v>77</v>
      </c>
      <c r="C66">
        <v>13</v>
      </c>
      <c r="D66">
        <v>754.5408</v>
      </c>
      <c r="F66">
        <v>5</v>
      </c>
      <c r="G66" s="168">
        <f>N45</f>
        <v>366.00849999999997</v>
      </c>
      <c r="H66" s="168"/>
      <c r="I66" s="170">
        <f>O45</f>
        <v>9</v>
      </c>
      <c r="M66">
        <f t="shared" si="0"/>
        <v>18</v>
      </c>
      <c r="N66" s="160">
        <f t="shared" si="1"/>
        <v>1120.5493</v>
      </c>
      <c r="O66" s="161">
        <v>9</v>
      </c>
      <c r="P66">
        <v>3</v>
      </c>
    </row>
    <row r="67" spans="1:16" ht="12.75">
      <c r="A67" s="162">
        <v>8</v>
      </c>
      <c r="B67" s="6" t="s">
        <v>78</v>
      </c>
      <c r="C67">
        <v>13</v>
      </c>
      <c r="D67">
        <v>724.5715</v>
      </c>
      <c r="F67">
        <v>6</v>
      </c>
      <c r="G67" s="168">
        <f>N25</f>
        <v>402.4026</v>
      </c>
      <c r="H67" s="168"/>
      <c r="I67" s="170">
        <f>O25</f>
        <v>8</v>
      </c>
      <c r="M67">
        <f t="shared" si="0"/>
        <v>19</v>
      </c>
      <c r="N67" s="160">
        <f t="shared" si="1"/>
        <v>1126.9741</v>
      </c>
      <c r="O67" s="161">
        <f t="shared" si="2"/>
        <v>7</v>
      </c>
      <c r="P67">
        <v>3</v>
      </c>
    </row>
    <row r="68" spans="1:16" ht="12.75">
      <c r="A68" s="6" t="s">
        <v>79</v>
      </c>
      <c r="B68" s="6" t="s">
        <v>55</v>
      </c>
      <c r="C68">
        <v>11</v>
      </c>
      <c r="D68">
        <v>709.4527</v>
      </c>
      <c r="F68">
        <v>7</v>
      </c>
      <c r="G68" s="168">
        <f>N50</f>
        <v>419.9198</v>
      </c>
      <c r="H68" s="168"/>
      <c r="I68" s="170">
        <f>O50</f>
        <v>7</v>
      </c>
      <c r="M68">
        <f t="shared" si="0"/>
        <v>18</v>
      </c>
      <c r="N68" s="160">
        <f t="shared" si="1"/>
        <v>1129.3725</v>
      </c>
      <c r="O68" s="161">
        <f t="shared" si="2"/>
        <v>8</v>
      </c>
      <c r="P68">
        <v>3</v>
      </c>
    </row>
    <row r="69" spans="1:10" ht="12.75">
      <c r="A69" t="s">
        <v>22</v>
      </c>
      <c r="B69" s="6" t="s">
        <v>59</v>
      </c>
      <c r="C69" t="s">
        <v>22</v>
      </c>
      <c r="D69" t="s">
        <v>22</v>
      </c>
      <c r="J69" t="s">
        <v>80</v>
      </c>
    </row>
  </sheetData>
  <sheetProtection selectLockedCells="1" selectUnlockedCells="1"/>
  <mergeCells count="18">
    <mergeCell ref="G63:H63"/>
    <mergeCell ref="G64:H64"/>
    <mergeCell ref="G65:H65"/>
    <mergeCell ref="G66:H66"/>
    <mergeCell ref="G67:H67"/>
    <mergeCell ref="G68:H68"/>
    <mergeCell ref="C58:D58"/>
    <mergeCell ref="M58:O58"/>
    <mergeCell ref="G59:H59"/>
    <mergeCell ref="G60:H60"/>
    <mergeCell ref="G61:H61"/>
    <mergeCell ref="G62:H62"/>
    <mergeCell ref="A1:N1"/>
    <mergeCell ref="A2:B2"/>
    <mergeCell ref="C2:K2"/>
    <mergeCell ref="L2:N2"/>
    <mergeCell ref="E4:H4"/>
    <mergeCell ref="I4:L4"/>
  </mergeCells>
  <conditionalFormatting sqref="E6:G41 I6:K41 F42:G42 J42:K42 G43 E46:G46 I46:K46 F47:G47 J47:K47 G48 G51:G54">
    <cfRule type="cellIs" priority="1" dxfId="0" operator="lessThan" stopIfTrue="1">
      <formula>0</formula>
    </cfRule>
  </conditionalFormatting>
  <conditionalFormatting sqref="E44:G44 I44:K44">
    <cfRule type="cellIs" priority="2" dxfId="0" operator="lessThan" stopIfTrue="1">
      <formula>0</formula>
    </cfRule>
  </conditionalFormatting>
  <conditionalFormatting sqref="E49:G49 I49:K49">
    <cfRule type="cellIs" priority="3" dxfId="0" operator="lessThan" stopIfTrue="1">
      <formula>0</formula>
    </cfRule>
  </conditionalFormatting>
  <conditionalFormatting sqref="K43">
    <cfRule type="cellIs" priority="4" dxfId="0" operator="lessThan" stopIfTrue="1">
      <formula>0</formula>
    </cfRule>
  </conditionalFormatting>
  <conditionalFormatting sqref="K53">
    <cfRule type="cellIs" priority="5" dxfId="0" operator="lessThan" stopIfTrue="1">
      <formula>0</formula>
    </cfRule>
  </conditionalFormatting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2019-10-20T13:07:41Z</dcterms:modified>
  <cp:category/>
  <cp:version/>
  <cp:contentType/>
  <cp:contentStatus/>
</cp:coreProperties>
</file>