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Nová složka\"/>
    </mc:Choice>
  </mc:AlternateContent>
  <xr:revisionPtr revIDLastSave="0" documentId="13_ncr:1_{9888AA82-6B50-4D98-8C1D-B056181FA7CA}" xr6:coauthVersionLast="45" xr6:coauthVersionMax="45" xr10:uidLastSave="{00000000-0000-0000-0000-000000000000}"/>
  <bookViews>
    <workbookView xWindow="33885" yWindow="2640" windowWidth="21600" windowHeight="12735" xr2:uid="{00000000-000D-0000-FFFF-FFFF00000000}"/>
  </bookViews>
  <sheets>
    <sheet name="Mladší žáci jednotlivci" sheetId="5" r:id="rId1"/>
    <sheet name="Žáci družstv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3" i="5" l="1"/>
  <c r="O103" i="5"/>
  <c r="U103" i="5" s="1"/>
  <c r="V103" i="5" s="1"/>
  <c r="K103" i="5"/>
  <c r="G103" i="5"/>
  <c r="W103" i="5" s="1"/>
  <c r="S102" i="5"/>
  <c r="T102" i="5" s="1"/>
  <c r="O102" i="5"/>
  <c r="U102" i="5" s="1"/>
  <c r="V102" i="5" s="1"/>
  <c r="W102" i="5" s="1"/>
  <c r="K102" i="5"/>
  <c r="G102" i="5"/>
  <c r="U100" i="5"/>
  <c r="V100" i="5" s="1"/>
  <c r="T100" i="5"/>
  <c r="S100" i="5"/>
  <c r="O100" i="5"/>
  <c r="K100" i="5"/>
  <c r="G100" i="5"/>
  <c r="W100" i="5" s="1"/>
  <c r="U99" i="5"/>
  <c r="V99" i="5" s="1"/>
  <c r="W99" i="5" s="1"/>
  <c r="T99" i="5"/>
  <c r="S99" i="5"/>
  <c r="O99" i="5"/>
  <c r="K99" i="5"/>
  <c r="G99" i="5"/>
  <c r="V97" i="5"/>
  <c r="W97" i="5" s="1"/>
  <c r="U97" i="5"/>
  <c r="S97" i="5"/>
  <c r="O97" i="5"/>
  <c r="K97" i="5"/>
  <c r="G97" i="5"/>
  <c r="T97" i="5" s="1"/>
  <c r="V96" i="5"/>
  <c r="W96" i="5" s="1"/>
  <c r="U96" i="5"/>
  <c r="S96" i="5"/>
  <c r="O96" i="5"/>
  <c r="K96" i="5"/>
  <c r="G96" i="5"/>
  <c r="T96" i="5" s="1"/>
  <c r="W94" i="5"/>
  <c r="V94" i="5"/>
  <c r="S94" i="5"/>
  <c r="O94" i="5"/>
  <c r="U94" i="5" s="1"/>
  <c r="K94" i="5"/>
  <c r="G94" i="5"/>
  <c r="T94" i="5" s="1"/>
  <c r="S93" i="5"/>
  <c r="O93" i="5"/>
  <c r="U93" i="5" s="1"/>
  <c r="V93" i="5" s="1"/>
  <c r="K93" i="5"/>
  <c r="G93" i="5"/>
  <c r="T93" i="5" s="1"/>
  <c r="S91" i="5"/>
  <c r="O91" i="5"/>
  <c r="U91" i="5" s="1"/>
  <c r="V91" i="5" s="1"/>
  <c r="K91" i="5"/>
  <c r="G91" i="5"/>
  <c r="W91" i="5" s="1"/>
  <c r="S90" i="5"/>
  <c r="O90" i="5"/>
  <c r="U90" i="5" s="1"/>
  <c r="V90" i="5" s="1"/>
  <c r="K90" i="5"/>
  <c r="G90" i="5"/>
  <c r="S89" i="5"/>
  <c r="O89" i="5"/>
  <c r="U89" i="5" s="1"/>
  <c r="V89" i="5" s="1"/>
  <c r="K89" i="5"/>
  <c r="W89" i="5" s="1"/>
  <c r="G89" i="5"/>
  <c r="S88" i="5"/>
  <c r="O88" i="5"/>
  <c r="U88" i="5" s="1"/>
  <c r="V88" i="5" s="1"/>
  <c r="K88" i="5"/>
  <c r="G88" i="5"/>
  <c r="S86" i="5"/>
  <c r="O86" i="5"/>
  <c r="U86" i="5" s="1"/>
  <c r="V86" i="5" s="1"/>
  <c r="K86" i="5"/>
  <c r="W86" i="5" s="1"/>
  <c r="G86" i="5"/>
  <c r="S85" i="5"/>
  <c r="T85" i="5" s="1"/>
  <c r="O85" i="5"/>
  <c r="K85" i="5"/>
  <c r="G85" i="5"/>
  <c r="V83" i="5"/>
  <c r="U83" i="5"/>
  <c r="T83" i="5"/>
  <c r="S83" i="5"/>
  <c r="O83" i="5"/>
  <c r="K83" i="5"/>
  <c r="G83" i="5"/>
  <c r="W83" i="5" s="1"/>
  <c r="V82" i="5"/>
  <c r="W82" i="5" s="1"/>
  <c r="U82" i="5"/>
  <c r="T82" i="5"/>
  <c r="S82" i="5"/>
  <c r="O82" i="5"/>
  <c r="K82" i="5"/>
  <c r="G82" i="5"/>
  <c r="V81" i="5"/>
  <c r="W81" i="5" s="1"/>
  <c r="U81" i="5"/>
  <c r="S81" i="5"/>
  <c r="O81" i="5"/>
  <c r="K81" i="5"/>
  <c r="G81" i="5"/>
  <c r="T81" i="5" s="1"/>
  <c r="W80" i="5"/>
  <c r="V80" i="5"/>
  <c r="S80" i="5"/>
  <c r="O80" i="5"/>
  <c r="U80" i="5" s="1"/>
  <c r="K80" i="5"/>
  <c r="G80" i="5"/>
  <c r="T80" i="5" s="1"/>
  <c r="V79" i="5"/>
  <c r="S79" i="5"/>
  <c r="O79" i="5"/>
  <c r="U79" i="5" s="1"/>
  <c r="K79" i="5"/>
  <c r="G79" i="5"/>
  <c r="T79" i="5" s="1"/>
  <c r="V78" i="5"/>
  <c r="S78" i="5"/>
  <c r="O78" i="5"/>
  <c r="U78" i="5" s="1"/>
  <c r="K78" i="5"/>
  <c r="G78" i="5"/>
  <c r="W78" i="5" s="1"/>
  <c r="V77" i="5"/>
  <c r="S77" i="5"/>
  <c r="O77" i="5"/>
  <c r="U77" i="5" s="1"/>
  <c r="K77" i="5"/>
  <c r="W77" i="5" s="1"/>
  <c r="G77" i="5"/>
  <c r="S76" i="5"/>
  <c r="T76" i="5" s="1"/>
  <c r="O76" i="5"/>
  <c r="K76" i="5"/>
  <c r="G76" i="5"/>
  <c r="U75" i="5"/>
  <c r="V75" i="5" s="1"/>
  <c r="T75" i="5"/>
  <c r="S75" i="5"/>
  <c r="O75" i="5"/>
  <c r="K75" i="5"/>
  <c r="G75" i="5"/>
  <c r="U74" i="5"/>
  <c r="V74" i="5" s="1"/>
  <c r="W74" i="5" s="1"/>
  <c r="T74" i="5"/>
  <c r="S74" i="5"/>
  <c r="O74" i="5"/>
  <c r="K74" i="5"/>
  <c r="G74" i="5"/>
  <c r="V72" i="5"/>
  <c r="W72" i="5" s="1"/>
  <c r="U72" i="5"/>
  <c r="S72" i="5"/>
  <c r="O72" i="5"/>
  <c r="K72" i="5"/>
  <c r="G72" i="5"/>
  <c r="T72" i="5" s="1"/>
  <c r="W71" i="5"/>
  <c r="V71" i="5"/>
  <c r="S71" i="5"/>
  <c r="O71" i="5"/>
  <c r="U71" i="5" s="1"/>
  <c r="K71" i="5"/>
  <c r="G71" i="5"/>
  <c r="T71" i="5" s="1"/>
  <c r="V70" i="5"/>
  <c r="S70" i="5"/>
  <c r="O70" i="5"/>
  <c r="U70" i="5" s="1"/>
  <c r="K70" i="5"/>
  <c r="G70" i="5"/>
  <c r="T70" i="5" s="1"/>
  <c r="V69" i="5"/>
  <c r="S69" i="5"/>
  <c r="O69" i="5"/>
  <c r="U69" i="5" s="1"/>
  <c r="K69" i="5"/>
  <c r="G69" i="5"/>
  <c r="W69" i="5" s="1"/>
  <c r="V68" i="5"/>
  <c r="S68" i="5"/>
  <c r="O68" i="5"/>
  <c r="U68" i="5" s="1"/>
  <c r="K68" i="5"/>
  <c r="W68" i="5" s="1"/>
  <c r="G68" i="5"/>
  <c r="V67" i="5"/>
  <c r="S67" i="5"/>
  <c r="T67" i="5" s="1"/>
  <c r="O67" i="5"/>
  <c r="K67" i="5"/>
  <c r="G67" i="5"/>
  <c r="W67" i="5" s="1"/>
  <c r="V66" i="5"/>
  <c r="U66" i="5"/>
  <c r="T66" i="5"/>
  <c r="S66" i="5"/>
  <c r="O66" i="5"/>
  <c r="K66" i="5"/>
  <c r="G66" i="5"/>
  <c r="W66" i="5" s="1"/>
  <c r="U65" i="5"/>
  <c r="V65" i="5" s="1"/>
  <c r="W65" i="5" s="1"/>
  <c r="T65" i="5"/>
  <c r="S65" i="5"/>
  <c r="O65" i="5"/>
  <c r="K65" i="5"/>
  <c r="G65" i="5"/>
  <c r="U64" i="5"/>
  <c r="V64" i="5" s="1"/>
  <c r="W64" i="5" s="1"/>
  <c r="T64" i="5"/>
  <c r="S64" i="5"/>
  <c r="O64" i="5"/>
  <c r="K64" i="5"/>
  <c r="G64" i="5"/>
  <c r="V63" i="5"/>
  <c r="W63" i="5" s="1"/>
  <c r="U63" i="5"/>
  <c r="S63" i="5"/>
  <c r="O63" i="5"/>
  <c r="K63" i="5"/>
  <c r="G63" i="5"/>
  <c r="T63" i="5" s="1"/>
  <c r="W61" i="5"/>
  <c r="V61" i="5"/>
  <c r="S61" i="5"/>
  <c r="U61" i="5" s="1"/>
  <c r="O61" i="5"/>
  <c r="K61" i="5"/>
  <c r="G61" i="5"/>
  <c r="T61" i="5" s="1"/>
  <c r="V60" i="5"/>
  <c r="S60" i="5"/>
  <c r="O60" i="5"/>
  <c r="U60" i="5" s="1"/>
  <c r="K60" i="5"/>
  <c r="G60" i="5"/>
  <c r="T60" i="5" s="1"/>
  <c r="V59" i="5"/>
  <c r="S59" i="5"/>
  <c r="O59" i="5"/>
  <c r="U59" i="5" s="1"/>
  <c r="K59" i="5"/>
  <c r="G59" i="5"/>
  <c r="W59" i="5" s="1"/>
  <c r="V58" i="5"/>
  <c r="S58" i="5"/>
  <c r="O58" i="5"/>
  <c r="T58" i="5" s="1"/>
  <c r="K58" i="5"/>
  <c r="W58" i="5" s="1"/>
  <c r="G58" i="5"/>
  <c r="V57" i="5"/>
  <c r="S57" i="5"/>
  <c r="T57" i="5" s="1"/>
  <c r="O57" i="5"/>
  <c r="K57" i="5"/>
  <c r="G57" i="5"/>
  <c r="W57" i="5" s="1"/>
  <c r="U56" i="5"/>
  <c r="V56" i="5" s="1"/>
  <c r="T56" i="5"/>
  <c r="S56" i="5"/>
  <c r="O56" i="5"/>
  <c r="K56" i="5"/>
  <c r="G56" i="5"/>
  <c r="U55" i="5"/>
  <c r="V55" i="5" s="1"/>
  <c r="W55" i="5" s="1"/>
  <c r="T55" i="5"/>
  <c r="S55" i="5"/>
  <c r="O55" i="5"/>
  <c r="K55" i="5"/>
  <c r="G55" i="5"/>
  <c r="V54" i="5"/>
  <c r="W54" i="5" s="1"/>
  <c r="U54" i="5"/>
  <c r="S54" i="5"/>
  <c r="O54" i="5"/>
  <c r="K54" i="5"/>
  <c r="G54" i="5"/>
  <c r="T54" i="5" s="1"/>
  <c r="S53" i="5"/>
  <c r="U53" i="5" s="1"/>
  <c r="V53" i="5" s="1"/>
  <c r="W53" i="5" s="1"/>
  <c r="O53" i="5"/>
  <c r="K53" i="5"/>
  <c r="G53" i="5"/>
  <c r="T53" i="5" s="1"/>
  <c r="S52" i="5"/>
  <c r="O52" i="5"/>
  <c r="U52" i="5" s="1"/>
  <c r="V52" i="5" s="1"/>
  <c r="K52" i="5"/>
  <c r="G52" i="5"/>
  <c r="T52" i="5" s="1"/>
  <c r="V50" i="5"/>
  <c r="S50" i="5"/>
  <c r="O50" i="5"/>
  <c r="U50" i="5" s="1"/>
  <c r="K50" i="5"/>
  <c r="G50" i="5"/>
  <c r="W50" i="5" s="1"/>
  <c r="V49" i="5"/>
  <c r="S49" i="5"/>
  <c r="O49" i="5"/>
  <c r="U49" i="5" s="1"/>
  <c r="K49" i="5"/>
  <c r="W49" i="5" s="1"/>
  <c r="G49" i="5"/>
  <c r="V48" i="5"/>
  <c r="S48" i="5"/>
  <c r="U48" i="5" s="1"/>
  <c r="O48" i="5"/>
  <c r="K48" i="5"/>
  <c r="G48" i="5"/>
  <c r="W48" i="5" s="1"/>
  <c r="V47" i="5"/>
  <c r="U47" i="5"/>
  <c r="T47" i="5"/>
  <c r="S47" i="5"/>
  <c r="O47" i="5"/>
  <c r="K47" i="5"/>
  <c r="G47" i="5"/>
  <c r="W47" i="5" s="1"/>
  <c r="V46" i="5"/>
  <c r="W46" i="5" s="1"/>
  <c r="U46" i="5"/>
  <c r="T46" i="5"/>
  <c r="S46" i="5"/>
  <c r="O46" i="5"/>
  <c r="K46" i="5"/>
  <c r="G46" i="5"/>
  <c r="V45" i="5"/>
  <c r="W45" i="5" s="1"/>
  <c r="U45" i="5"/>
  <c r="S45" i="5"/>
  <c r="O45" i="5"/>
  <c r="K45" i="5"/>
  <c r="G45" i="5"/>
  <c r="T45" i="5" s="1"/>
  <c r="W44" i="5"/>
  <c r="V44" i="5"/>
  <c r="U44" i="5"/>
  <c r="S44" i="5"/>
  <c r="O44" i="5"/>
  <c r="K44" i="5"/>
  <c r="G44" i="5"/>
  <c r="T44" i="5" s="1"/>
  <c r="S43" i="5"/>
  <c r="O43" i="5"/>
  <c r="U43" i="5" s="1"/>
  <c r="V43" i="5" s="1"/>
  <c r="K43" i="5"/>
  <c r="G43" i="5"/>
  <c r="T43" i="5" s="1"/>
  <c r="S42" i="5"/>
  <c r="O42" i="5"/>
  <c r="U42" i="5" s="1"/>
  <c r="V42" i="5" s="1"/>
  <c r="K42" i="5"/>
  <c r="G42" i="5"/>
  <c r="T42" i="5" s="1"/>
  <c r="S41" i="5"/>
  <c r="O41" i="5"/>
  <c r="U41" i="5" s="1"/>
  <c r="V41" i="5" s="1"/>
  <c r="K41" i="5"/>
  <c r="G41" i="5"/>
  <c r="W41" i="5" s="1"/>
  <c r="S39" i="5"/>
  <c r="O39" i="5"/>
  <c r="T39" i="5" s="1"/>
  <c r="K39" i="5"/>
  <c r="G39" i="5"/>
  <c r="S38" i="5"/>
  <c r="U38" i="5" s="1"/>
  <c r="V38" i="5" s="1"/>
  <c r="O38" i="5"/>
  <c r="K38" i="5"/>
  <c r="G38" i="5"/>
  <c r="U37" i="5"/>
  <c r="V37" i="5" s="1"/>
  <c r="T37" i="5"/>
  <c r="S37" i="5"/>
  <c r="O37" i="5"/>
  <c r="K37" i="5"/>
  <c r="G37" i="5"/>
  <c r="W37" i="5" s="1"/>
  <c r="U36" i="5"/>
  <c r="V36" i="5" s="1"/>
  <c r="W36" i="5" s="1"/>
  <c r="T36" i="5"/>
  <c r="S36" i="5"/>
  <c r="O36" i="5"/>
  <c r="K36" i="5"/>
  <c r="G36" i="5"/>
  <c r="V35" i="5"/>
  <c r="W35" i="5" s="1"/>
  <c r="U35" i="5"/>
  <c r="S35" i="5"/>
  <c r="O35" i="5"/>
  <c r="K35" i="5"/>
  <c r="G35" i="5"/>
  <c r="T35" i="5" s="1"/>
  <c r="V34" i="5"/>
  <c r="W34" i="5" s="1"/>
  <c r="U34" i="5"/>
  <c r="S34" i="5"/>
  <c r="O34" i="5"/>
  <c r="K34" i="5"/>
  <c r="G34" i="5"/>
  <c r="T34" i="5" s="1"/>
  <c r="W33" i="5"/>
  <c r="V33" i="5"/>
  <c r="U33" i="5"/>
  <c r="S33" i="5"/>
  <c r="O33" i="5"/>
  <c r="K33" i="5"/>
  <c r="G33" i="5"/>
  <c r="T33" i="5" s="1"/>
  <c r="S32" i="5"/>
  <c r="O32" i="5"/>
  <c r="U32" i="5" s="1"/>
  <c r="V32" i="5" s="1"/>
  <c r="K32" i="5"/>
  <c r="G32" i="5"/>
  <c r="T32" i="5" s="1"/>
  <c r="S31" i="5"/>
  <c r="O31" i="5"/>
  <c r="U31" i="5" s="1"/>
  <c r="V31" i="5" s="1"/>
  <c r="K31" i="5"/>
  <c r="G31" i="5"/>
  <c r="S30" i="5"/>
  <c r="O30" i="5"/>
  <c r="U30" i="5" s="1"/>
  <c r="V30" i="5" s="1"/>
  <c r="K30" i="5"/>
  <c r="W30" i="5" s="1"/>
  <c r="G30" i="5"/>
  <c r="S28" i="5"/>
  <c r="U28" i="5" s="1"/>
  <c r="V28" i="5" s="1"/>
  <c r="O28" i="5"/>
  <c r="K28" i="5"/>
  <c r="G28" i="5"/>
  <c r="W28" i="5" s="1"/>
  <c r="U27" i="5"/>
  <c r="V27" i="5" s="1"/>
  <c r="T27" i="5"/>
  <c r="S27" i="5"/>
  <c r="O27" i="5"/>
  <c r="K27" i="5"/>
  <c r="G27" i="5"/>
  <c r="W27" i="5" s="1"/>
  <c r="U26" i="5"/>
  <c r="V26" i="5" s="1"/>
  <c r="W26" i="5" s="1"/>
  <c r="T26" i="5"/>
  <c r="S26" i="5"/>
  <c r="O26" i="5"/>
  <c r="K26" i="5"/>
  <c r="G26" i="5"/>
  <c r="V25" i="5"/>
  <c r="W25" i="5" s="1"/>
  <c r="U25" i="5"/>
  <c r="S25" i="5"/>
  <c r="O25" i="5"/>
  <c r="K25" i="5"/>
  <c r="G25" i="5"/>
  <c r="T25" i="5" s="1"/>
  <c r="W24" i="5"/>
  <c r="V24" i="5"/>
  <c r="U24" i="5"/>
  <c r="S24" i="5"/>
  <c r="O24" i="5"/>
  <c r="K24" i="5"/>
  <c r="G24" i="5"/>
  <c r="T24" i="5" s="1"/>
  <c r="S23" i="5"/>
  <c r="O23" i="5"/>
  <c r="U23" i="5" s="1"/>
  <c r="V23" i="5" s="1"/>
  <c r="K23" i="5"/>
  <c r="G23" i="5"/>
  <c r="T23" i="5" s="1"/>
  <c r="S22" i="5"/>
  <c r="O22" i="5"/>
  <c r="U22" i="5" s="1"/>
  <c r="V22" i="5" s="1"/>
  <c r="K22" i="5"/>
  <c r="G22" i="5"/>
  <c r="W22" i="5" s="1"/>
  <c r="S21" i="5"/>
  <c r="O21" i="5"/>
  <c r="U21" i="5" s="1"/>
  <c r="V21" i="5" s="1"/>
  <c r="K21" i="5"/>
  <c r="W21" i="5" s="1"/>
  <c r="G21" i="5"/>
  <c r="S20" i="5"/>
  <c r="T20" i="5" s="1"/>
  <c r="O20" i="5"/>
  <c r="U20" i="5" s="1"/>
  <c r="V20" i="5" s="1"/>
  <c r="K20" i="5"/>
  <c r="G20" i="5"/>
  <c r="W20" i="5" s="1"/>
  <c r="U19" i="5"/>
  <c r="V19" i="5" s="1"/>
  <c r="T19" i="5"/>
  <c r="S19" i="5"/>
  <c r="O19" i="5"/>
  <c r="K19" i="5"/>
  <c r="G19" i="5"/>
  <c r="U17" i="5"/>
  <c r="V17" i="5" s="1"/>
  <c r="W17" i="5" s="1"/>
  <c r="T17" i="5"/>
  <c r="S17" i="5"/>
  <c r="O17" i="5"/>
  <c r="K17" i="5"/>
  <c r="G17" i="5"/>
  <c r="V16" i="5"/>
  <c r="W16" i="5" s="1"/>
  <c r="U16" i="5"/>
  <c r="S16" i="5"/>
  <c r="O16" i="5"/>
  <c r="K16" i="5"/>
  <c r="G16" i="5"/>
  <c r="T16" i="5" s="1"/>
  <c r="V15" i="5"/>
  <c r="W15" i="5" s="1"/>
  <c r="U15" i="5"/>
  <c r="S15" i="5"/>
  <c r="O15" i="5"/>
  <c r="K15" i="5"/>
  <c r="G15" i="5"/>
  <c r="T15" i="5" s="1"/>
  <c r="W14" i="5"/>
  <c r="V14" i="5"/>
  <c r="U14" i="5"/>
  <c r="S14" i="5"/>
  <c r="O14" i="5"/>
  <c r="K14" i="5"/>
  <c r="G14" i="5"/>
  <c r="T14" i="5" s="1"/>
  <c r="W13" i="5"/>
  <c r="V13" i="5"/>
  <c r="U13" i="5"/>
  <c r="S13" i="5"/>
  <c r="O13" i="5"/>
  <c r="K13" i="5"/>
  <c r="G13" i="5"/>
  <c r="T13" i="5" s="1"/>
  <c r="S12" i="5"/>
  <c r="U12" i="5" s="1"/>
  <c r="V12" i="5" s="1"/>
  <c r="W12" i="5" s="1"/>
  <c r="O12" i="5"/>
  <c r="K12" i="5"/>
  <c r="G12" i="5"/>
  <c r="T12" i="5" s="1"/>
  <c r="S11" i="5"/>
  <c r="U11" i="5" s="1"/>
  <c r="V11" i="5" s="1"/>
  <c r="W11" i="5" s="1"/>
  <c r="O11" i="5"/>
  <c r="K11" i="5"/>
  <c r="G11" i="5"/>
  <c r="T11" i="5" s="1"/>
  <c r="S10" i="5"/>
  <c r="U10" i="5" s="1"/>
  <c r="V10" i="5" s="1"/>
  <c r="W10" i="5" s="1"/>
  <c r="O10" i="5"/>
  <c r="K10" i="5"/>
  <c r="G10" i="5"/>
  <c r="T10" i="5" s="1"/>
  <c r="S9" i="5"/>
  <c r="O9" i="5"/>
  <c r="U9" i="5" s="1"/>
  <c r="V9" i="5" s="1"/>
  <c r="K9" i="5"/>
  <c r="G9" i="5"/>
  <c r="T9" i="5" s="1"/>
  <c r="S8" i="5"/>
  <c r="O8" i="5"/>
  <c r="U8" i="5" s="1"/>
  <c r="V8" i="5" s="1"/>
  <c r="K8" i="5"/>
  <c r="G8" i="5"/>
  <c r="T8" i="5" s="1"/>
  <c r="X99" i="5" l="1"/>
  <c r="X60" i="5"/>
  <c r="W76" i="5"/>
  <c r="X16" i="5"/>
  <c r="X17" i="5"/>
  <c r="W38" i="5"/>
  <c r="X14" i="5"/>
  <c r="W31" i="5"/>
  <c r="W75" i="5"/>
  <c r="X72" i="5"/>
  <c r="X9" i="5"/>
  <c r="W19" i="5"/>
  <c r="W56" i="5"/>
  <c r="X63" i="5"/>
  <c r="X65" i="5"/>
  <c r="X76" i="5"/>
  <c r="X80" i="5"/>
  <c r="X61" i="5"/>
  <c r="W88" i="5"/>
  <c r="W90" i="5"/>
  <c r="W8" i="5"/>
  <c r="W9" i="5"/>
  <c r="W23" i="5"/>
  <c r="W32" i="5"/>
  <c r="W42" i="5"/>
  <c r="W43" i="5"/>
  <c r="W52" i="5"/>
  <c r="W60" i="5"/>
  <c r="W70" i="5"/>
  <c r="W79" i="5"/>
  <c r="W93" i="5"/>
  <c r="T28" i="5"/>
  <c r="T38" i="5"/>
  <c r="U67" i="5"/>
  <c r="U76" i="5"/>
  <c r="V76" i="5" s="1"/>
  <c r="T77" i="5"/>
  <c r="X77" i="5" s="1"/>
  <c r="U85" i="5"/>
  <c r="V85" i="5" s="1"/>
  <c r="W85" i="5" s="1"/>
  <c r="T86" i="5"/>
  <c r="X85" i="5" s="1"/>
  <c r="T88" i="5"/>
  <c r="X97" i="5" s="1"/>
  <c r="T89" i="5"/>
  <c r="T90" i="5"/>
  <c r="T103" i="5"/>
  <c r="X103" i="5" s="1"/>
  <c r="T48" i="5"/>
  <c r="T21" i="5"/>
  <c r="X21" i="5" s="1"/>
  <c r="T30" i="5"/>
  <c r="X30" i="5" s="1"/>
  <c r="T49" i="5"/>
  <c r="U57" i="5"/>
  <c r="T68" i="5"/>
  <c r="X67" i="5" s="1"/>
  <c r="T22" i="5"/>
  <c r="T31" i="5"/>
  <c r="U39" i="5"/>
  <c r="V39" i="5" s="1"/>
  <c r="W39" i="5" s="1"/>
  <c r="T41" i="5"/>
  <c r="X47" i="5" s="1"/>
  <c r="T50" i="5"/>
  <c r="X50" i="5" s="1"/>
  <c r="U58" i="5"/>
  <c r="T59" i="5"/>
  <c r="X59" i="5" s="1"/>
  <c r="T69" i="5"/>
  <c r="X69" i="5" s="1"/>
  <c r="T78" i="5"/>
  <c r="T91" i="5"/>
  <c r="X91" i="5" s="1"/>
  <c r="X48" i="5" l="1"/>
  <c r="X44" i="5"/>
  <c r="X70" i="5"/>
  <c r="X102" i="5"/>
  <c r="X36" i="5"/>
  <c r="X71" i="5"/>
  <c r="X56" i="5"/>
  <c r="X38" i="5"/>
  <c r="X45" i="5"/>
  <c r="X94" i="5"/>
  <c r="X58" i="5"/>
  <c r="X54" i="5"/>
  <c r="X46" i="5"/>
  <c r="X31" i="5"/>
  <c r="X79" i="5"/>
  <c r="X24" i="5"/>
  <c r="X22" i="5"/>
  <c r="X68" i="5"/>
  <c r="X28" i="5"/>
  <c r="X20" i="5"/>
  <c r="X33" i="5"/>
  <c r="X81" i="5"/>
  <c r="X19" i="5"/>
  <c r="X27" i="5"/>
  <c r="X52" i="5"/>
  <c r="X43" i="5"/>
  <c r="X75" i="5"/>
  <c r="X83" i="5"/>
  <c r="X90" i="5"/>
  <c r="X93" i="5"/>
  <c r="X57" i="5"/>
  <c r="X53" i="5"/>
  <c r="X66" i="5"/>
  <c r="X25" i="5"/>
  <c r="X39" i="5"/>
  <c r="X41" i="5"/>
  <c r="X74" i="5"/>
  <c r="X23" i="5"/>
  <c r="X32" i="5"/>
  <c r="X78" i="5"/>
  <c r="X100" i="5"/>
  <c r="X49" i="5"/>
  <c r="X82" i="5"/>
  <c r="X26" i="5"/>
  <c r="X55" i="5"/>
  <c r="X37" i="5"/>
  <c r="X35" i="5"/>
  <c r="V56" i="4" l="1"/>
  <c r="S56" i="4"/>
  <c r="O56" i="4"/>
  <c r="K56" i="4"/>
  <c r="G56" i="4"/>
  <c r="S55" i="4"/>
  <c r="O55" i="4"/>
  <c r="K55" i="4"/>
  <c r="G55" i="4"/>
  <c r="S54" i="4"/>
  <c r="O54" i="4"/>
  <c r="K54" i="4"/>
  <c r="G54" i="4"/>
  <c r="S53" i="4"/>
  <c r="O53" i="4"/>
  <c r="U53" i="4" s="1"/>
  <c r="V53" i="4" s="1"/>
  <c r="K53" i="4"/>
  <c r="G53" i="4"/>
  <c r="V51" i="4"/>
  <c r="S51" i="4"/>
  <c r="O51" i="4"/>
  <c r="K51" i="4"/>
  <c r="G51" i="4"/>
  <c r="S50" i="4"/>
  <c r="O50" i="4"/>
  <c r="K50" i="4"/>
  <c r="G50" i="4"/>
  <c r="S49" i="4"/>
  <c r="O49" i="4"/>
  <c r="K49" i="4"/>
  <c r="G49" i="4"/>
  <c r="S48" i="4"/>
  <c r="O48" i="4"/>
  <c r="K48" i="4"/>
  <c r="G48" i="4"/>
  <c r="V46" i="4"/>
  <c r="S46" i="4"/>
  <c r="O46" i="4"/>
  <c r="K46" i="4"/>
  <c r="G46" i="4"/>
  <c r="S45" i="4"/>
  <c r="O45" i="4"/>
  <c r="K45" i="4"/>
  <c r="G45" i="4"/>
  <c r="S44" i="4"/>
  <c r="O44" i="4"/>
  <c r="K44" i="4"/>
  <c r="G44" i="4"/>
  <c r="S43" i="4"/>
  <c r="O43" i="4"/>
  <c r="K43" i="4"/>
  <c r="G43" i="4"/>
  <c r="S41" i="4"/>
  <c r="O41" i="4"/>
  <c r="K41" i="4"/>
  <c r="G41" i="4"/>
  <c r="S40" i="4"/>
  <c r="O40" i="4"/>
  <c r="K40" i="4"/>
  <c r="G40" i="4"/>
  <c r="S39" i="4"/>
  <c r="O39" i="4"/>
  <c r="K39" i="4"/>
  <c r="G39" i="4"/>
  <c r="S38" i="4"/>
  <c r="O38" i="4"/>
  <c r="K38" i="4"/>
  <c r="G38" i="4"/>
  <c r="S36" i="4"/>
  <c r="O36" i="4"/>
  <c r="K36" i="4"/>
  <c r="G36" i="4"/>
  <c r="S35" i="4"/>
  <c r="O35" i="4"/>
  <c r="K35" i="4"/>
  <c r="G35" i="4"/>
  <c r="S34" i="4"/>
  <c r="O34" i="4"/>
  <c r="K34" i="4"/>
  <c r="G34" i="4"/>
  <c r="S33" i="4"/>
  <c r="O33" i="4"/>
  <c r="K33" i="4"/>
  <c r="G33" i="4"/>
  <c r="S31" i="4"/>
  <c r="O31" i="4"/>
  <c r="K31" i="4"/>
  <c r="G31" i="4"/>
  <c r="T31" i="4" s="1"/>
  <c r="S30" i="4"/>
  <c r="O30" i="4"/>
  <c r="K30" i="4"/>
  <c r="G30" i="4"/>
  <c r="S29" i="4"/>
  <c r="O29" i="4"/>
  <c r="K29" i="4"/>
  <c r="G29" i="4"/>
  <c r="S28" i="4"/>
  <c r="O28" i="4"/>
  <c r="K28" i="4"/>
  <c r="G28" i="4"/>
  <c r="S26" i="4"/>
  <c r="O26" i="4"/>
  <c r="K26" i="4"/>
  <c r="G26" i="4"/>
  <c r="S25" i="4"/>
  <c r="O25" i="4"/>
  <c r="K25" i="4"/>
  <c r="G25" i="4"/>
  <c r="S24" i="4"/>
  <c r="O24" i="4"/>
  <c r="K24" i="4"/>
  <c r="G24" i="4"/>
  <c r="S23" i="4"/>
  <c r="O23" i="4"/>
  <c r="K23" i="4"/>
  <c r="G23" i="4"/>
  <c r="V21" i="4"/>
  <c r="S21" i="4"/>
  <c r="O21" i="4"/>
  <c r="U21" i="4" s="1"/>
  <c r="K21" i="4"/>
  <c r="G21" i="4"/>
  <c r="S20" i="4"/>
  <c r="O20" i="4"/>
  <c r="K20" i="4"/>
  <c r="G20" i="4"/>
  <c r="S19" i="4"/>
  <c r="O19" i="4"/>
  <c r="K19" i="4"/>
  <c r="G19" i="4"/>
  <c r="S18" i="4"/>
  <c r="O18" i="4"/>
  <c r="K18" i="4"/>
  <c r="G18" i="4"/>
  <c r="S16" i="4"/>
  <c r="O16" i="4"/>
  <c r="K16" i="4"/>
  <c r="G16" i="4"/>
  <c r="S15" i="4"/>
  <c r="O15" i="4"/>
  <c r="K15" i="4"/>
  <c r="G15" i="4"/>
  <c r="S14" i="4"/>
  <c r="O14" i="4"/>
  <c r="K14" i="4"/>
  <c r="G14" i="4"/>
  <c r="S13" i="4"/>
  <c r="O13" i="4"/>
  <c r="K13" i="4"/>
  <c r="G13" i="4"/>
  <c r="S11" i="4"/>
  <c r="O11" i="4"/>
  <c r="K11" i="4"/>
  <c r="G11" i="4"/>
  <c r="S10" i="4"/>
  <c r="O10" i="4"/>
  <c r="K10" i="4"/>
  <c r="G10" i="4"/>
  <c r="S9" i="4"/>
  <c r="O9" i="4"/>
  <c r="K9" i="4"/>
  <c r="G9" i="4"/>
  <c r="S8" i="4"/>
  <c r="O8" i="4"/>
  <c r="K8" i="4"/>
  <c r="G8" i="4"/>
  <c r="T21" i="4" l="1"/>
  <c r="T53" i="4"/>
  <c r="T16" i="4"/>
  <c r="U16" i="4"/>
  <c r="V16" i="4" s="1"/>
  <c r="T26" i="4"/>
  <c r="U26" i="4"/>
  <c r="V26" i="4" s="1"/>
  <c r="T43" i="4"/>
  <c r="U43" i="4"/>
  <c r="V43" i="4" s="1"/>
  <c r="T48" i="4"/>
  <c r="U19" i="4"/>
  <c r="V19" i="4" s="1"/>
  <c r="W19" i="4" s="1"/>
  <c r="T14" i="4"/>
  <c r="T24" i="4"/>
  <c r="T19" i="4"/>
  <c r="U40" i="4"/>
  <c r="V40" i="4" s="1"/>
  <c r="W40" i="4" s="1"/>
  <c r="T38" i="4"/>
  <c r="U38" i="4"/>
  <c r="V38" i="4" s="1"/>
  <c r="W38" i="4" s="1"/>
  <c r="T35" i="4"/>
  <c r="T33" i="4"/>
  <c r="U29" i="4"/>
  <c r="V29" i="4" s="1"/>
  <c r="W29" i="4" s="1"/>
  <c r="T29" i="4"/>
  <c r="T28" i="4"/>
  <c r="U23" i="4"/>
  <c r="V23" i="4" s="1"/>
  <c r="W23" i="4" s="1"/>
  <c r="U15" i="4"/>
  <c r="V15" i="4" s="1"/>
  <c r="U13" i="4"/>
  <c r="V13" i="4" s="1"/>
  <c r="W13" i="4" s="1"/>
  <c r="T55" i="4"/>
  <c r="T50" i="4"/>
  <c r="T45" i="4"/>
  <c r="T40" i="4"/>
  <c r="T30" i="4"/>
  <c r="T25" i="4"/>
  <c r="W15" i="4"/>
  <c r="T18" i="4"/>
  <c r="T20" i="4"/>
  <c r="U25" i="4"/>
  <c r="V25" i="4" s="1"/>
  <c r="W25" i="4" s="1"/>
  <c r="U28" i="4"/>
  <c r="V28" i="4" s="1"/>
  <c r="W28" i="4" s="1"/>
  <c r="U31" i="4"/>
  <c r="V31" i="4" s="1"/>
  <c r="T34" i="4"/>
  <c r="U34" i="4"/>
  <c r="V34" i="4" s="1"/>
  <c r="W34" i="4" s="1"/>
  <c r="T36" i="4"/>
  <c r="U36" i="4"/>
  <c r="V36" i="4" s="1"/>
  <c r="W36" i="4" s="1"/>
  <c r="T39" i="4"/>
  <c r="T41" i="4"/>
  <c r="T44" i="4"/>
  <c r="T46" i="4"/>
  <c r="U46" i="4"/>
  <c r="T49" i="4"/>
  <c r="U49" i="4"/>
  <c r="V49" i="4" s="1"/>
  <c r="T51" i="4"/>
  <c r="U51" i="4"/>
  <c r="T54" i="4"/>
  <c r="T56" i="4"/>
  <c r="U56" i="4"/>
  <c r="U24" i="4"/>
  <c r="V24" i="4" s="1"/>
  <c r="W24" i="4" s="1"/>
  <c r="U39" i="4"/>
  <c r="V39" i="4" s="1"/>
  <c r="W39" i="4" s="1"/>
  <c r="U41" i="4"/>
  <c r="V41" i="4" s="1"/>
  <c r="W41" i="4" s="1"/>
  <c r="U44" i="4"/>
  <c r="V44" i="4" s="1"/>
  <c r="W44" i="4" s="1"/>
  <c r="U54" i="4"/>
  <c r="V54" i="4" s="1"/>
  <c r="W54" i="4" s="1"/>
  <c r="T13" i="4"/>
  <c r="U14" i="4"/>
  <c r="V14" i="4" s="1"/>
  <c r="W14" i="4" s="1"/>
  <c r="T15" i="4"/>
  <c r="U18" i="4"/>
  <c r="V18" i="4" s="1"/>
  <c r="W18" i="4" s="1"/>
  <c r="U20" i="4"/>
  <c r="V20" i="4" s="1"/>
  <c r="W20" i="4" s="1"/>
  <c r="U30" i="4"/>
  <c r="V30" i="4" s="1"/>
  <c r="W30" i="4" s="1"/>
  <c r="U33" i="4"/>
  <c r="V33" i="4" s="1"/>
  <c r="W33" i="4" s="1"/>
  <c r="U35" i="4"/>
  <c r="V35" i="4" s="1"/>
  <c r="U45" i="4"/>
  <c r="V45" i="4" s="1"/>
  <c r="U48" i="4"/>
  <c r="V48" i="4" s="1"/>
  <c r="W48" i="4" s="1"/>
  <c r="U50" i="4"/>
  <c r="V50" i="4" s="1"/>
  <c r="U55" i="4"/>
  <c r="V55" i="4" s="1"/>
  <c r="T23" i="4"/>
  <c r="W53" i="4"/>
  <c r="W55" i="4"/>
  <c r="W56" i="4"/>
  <c r="W49" i="4"/>
  <c r="W50" i="4"/>
  <c r="W51" i="4"/>
  <c r="W43" i="4"/>
  <c r="W45" i="4"/>
  <c r="W46" i="4"/>
  <c r="W35" i="4"/>
  <c r="W31" i="4"/>
  <c r="W26" i="4"/>
  <c r="W21" i="4"/>
  <c r="W16" i="4"/>
  <c r="U9" i="4"/>
  <c r="V9" i="4" s="1"/>
  <c r="W9" i="4" s="1"/>
  <c r="U10" i="4"/>
  <c r="V10" i="4" s="1"/>
  <c r="W10" i="4" s="1"/>
  <c r="U11" i="4"/>
  <c r="V11" i="4" s="1"/>
  <c r="W11" i="4" s="1"/>
  <c r="T9" i="4"/>
  <c r="T10" i="4"/>
  <c r="T11" i="4"/>
  <c r="T8" i="4"/>
  <c r="U8" i="4"/>
  <c r="V8" i="4" s="1"/>
  <c r="W8" i="4" s="1"/>
  <c r="X17" i="4" l="1"/>
  <c r="X27" i="4"/>
  <c r="X12" i="4"/>
  <c r="X52" i="4"/>
  <c r="X47" i="4"/>
  <c r="X42" i="4"/>
  <c r="X37" i="4"/>
  <c r="X32" i="4"/>
  <c r="X22" i="4"/>
  <c r="X7" i="4" l="1"/>
  <c r="Y7" i="4" l="1"/>
  <c r="Y47" i="4"/>
  <c r="Y37" i="4"/>
  <c r="Y27" i="4"/>
  <c r="Y52" i="4"/>
  <c r="Y42" i="4"/>
  <c r="Y32" i="4"/>
  <c r="Y12" i="4"/>
  <c r="Y17" i="4"/>
  <c r="Y22" i="4"/>
</calcChain>
</file>

<file path=xl/sharedStrings.xml><?xml version="1.0" encoding="utf-8"?>
<sst xmlns="http://schemas.openxmlformats.org/spreadsheetml/2006/main" count="133" uniqueCount="91">
  <si>
    <t>Jméno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</si>
  <si>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</si>
  <si>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</si>
  <si>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</si>
  <si>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</si>
  <si>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</si>
  <si>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</si>
  <si>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</si>
  <si>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</si>
  <si>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Trojskok</t>
  </si>
  <si>
    <t>Hod</t>
  </si>
  <si>
    <t>Těl.</t>
  </si>
  <si>
    <t>hm.</t>
  </si>
  <si>
    <t>nar.</t>
  </si>
  <si>
    <t>Roč.</t>
  </si>
  <si>
    <t>Celkem</t>
  </si>
  <si>
    <t>body</t>
  </si>
  <si>
    <t>Čtyřboj</t>
  </si>
  <si>
    <t>Termín: 2.11.2019</t>
  </si>
  <si>
    <t>Místo konání: ZLÍN</t>
  </si>
  <si>
    <t>Soutěží 2 x ml. žáci čtyřboj + 1 x starší žák dvojboj ( nebo ml.  Žák dvojboj )</t>
  </si>
  <si>
    <t>KTA GOLEM Nové mesto nad Váhom</t>
  </si>
  <si>
    <t>Zlín -A-</t>
  </si>
  <si>
    <t>Barbell Senica -A-</t>
  </si>
  <si>
    <t>Zlín -B-</t>
  </si>
  <si>
    <t>Barbell Senica -B-</t>
  </si>
  <si>
    <t xml:space="preserve">Boskovice </t>
  </si>
  <si>
    <t>Zlín -C-</t>
  </si>
  <si>
    <t>ČOS a TJ Sokol Jížní Svahy Zlín-5</t>
  </si>
  <si>
    <t>Janek Ondřej</t>
  </si>
  <si>
    <t>Navrátil Vojtěch</t>
  </si>
  <si>
    <t>Kovačovič Tomáš</t>
  </si>
  <si>
    <t>Stašek Simon</t>
  </si>
  <si>
    <t>Gažo Peter</t>
  </si>
  <si>
    <t>Zenka Ondrej</t>
  </si>
  <si>
    <t>Kročitá Vanesa</t>
  </si>
  <si>
    <t>Udvardy Timothy</t>
  </si>
  <si>
    <t>Hartl Jan</t>
  </si>
  <si>
    <t>Jura Viktor</t>
  </si>
  <si>
    <t>Skopal Tadeáš</t>
  </si>
  <si>
    <t>Sára Matouš</t>
  </si>
  <si>
    <t>Sárová Viktorie</t>
  </si>
  <si>
    <t>Brida Ondřej</t>
  </si>
  <si>
    <t>Marek Roman</t>
  </si>
  <si>
    <t>Szekely Lukáš</t>
  </si>
  <si>
    <t>Žáková Kristina</t>
  </si>
  <si>
    <t>Kozel Lukáš</t>
  </si>
  <si>
    <t>Brida Kryštof</t>
  </si>
  <si>
    <t>Sára Mikuláš</t>
  </si>
  <si>
    <t>Fröhlich Tomáš</t>
  </si>
  <si>
    <t>Vrchní rozhodčí: Ing. J. Kaláčová</t>
  </si>
  <si>
    <t>Rozhodčí: TR.: Ing. J. Votánek a Ing. J. Kaláčová + 2 x notebooky - P. Jančík a A. Rýc.  Prkno: J. Vybíral, J. Juřica a D. Šesták.</t>
  </si>
  <si>
    <t>"VIII. Mez. POHÁR ČOS a TJ SJS Zlín-5". ŽACTVA, "DRUŽSTEV 2019" ZLÍN.</t>
  </si>
  <si>
    <r>
      <t xml:space="preserve">"VIII. Mezinárodní POHÁR ČOS a TJ SJS Zlín-5, 2019". JEDNOTLIVCI, </t>
    </r>
    <r>
      <rPr>
        <sz val="12"/>
        <color indexed="8"/>
        <rFont val="Arial"/>
        <family val="2"/>
        <charset val="238"/>
      </rPr>
      <t xml:space="preserve">Mladší žáci </t>
    </r>
    <r>
      <rPr>
        <b/>
        <sz val="12"/>
        <color indexed="8"/>
        <rFont val="Arial"/>
        <family val="2"/>
        <charset val="238"/>
      </rPr>
      <t xml:space="preserve">a </t>
    </r>
    <r>
      <rPr>
        <b/>
        <sz val="12"/>
        <color rgb="FFFF0000"/>
        <rFont val="Arial"/>
        <family val="2"/>
        <charset val="238"/>
      </rPr>
      <t>žačky,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2"/>
        <color rgb="FF0000CC"/>
        <rFont val="Arial"/>
        <family val="2"/>
        <charset val="238"/>
      </rPr>
      <t xml:space="preserve">starší žáci </t>
    </r>
    <r>
      <rPr>
        <b/>
        <sz val="12"/>
        <color indexed="8"/>
        <rFont val="Arial"/>
        <family val="2"/>
        <charset val="238"/>
      </rPr>
      <t>a junioři do 17 let.</t>
    </r>
  </si>
  <si>
    <t>ČOS a TJ Sokol Jižní svahy Zlín-5</t>
  </si>
  <si>
    <t>Pořadí</t>
  </si>
  <si>
    <t>35 kg</t>
  </si>
  <si>
    <t>Siváková Sofie</t>
  </si>
  <si>
    <t>39 kg</t>
  </si>
  <si>
    <t xml:space="preserve">Kročitá Vanesa </t>
  </si>
  <si>
    <t>44 kg</t>
  </si>
  <si>
    <t>49 kg</t>
  </si>
  <si>
    <t xml:space="preserve">Žáková Kristina </t>
  </si>
  <si>
    <t>Zenka Ondřej -St.ž.</t>
  </si>
  <si>
    <t>55 kg</t>
  </si>
  <si>
    <t>Sára Matouš - St. ž.</t>
  </si>
  <si>
    <t>61 kg</t>
  </si>
  <si>
    <t>Kozel Lukáš - St. ž.</t>
  </si>
  <si>
    <t>67 kg</t>
  </si>
  <si>
    <t>Kovačič Tomáš-St.ž.</t>
  </si>
  <si>
    <t>Frohlich Tomáš-St.ž.</t>
  </si>
  <si>
    <t xml:space="preserve"> 73 kg</t>
  </si>
  <si>
    <t>Marek Roman - St.ž.</t>
  </si>
  <si>
    <t>81kg</t>
  </si>
  <si>
    <t xml:space="preserve">Janek Ondřej </t>
  </si>
  <si>
    <t xml:space="preserve"> 89 kg</t>
  </si>
  <si>
    <t>J 17 - 96 kg</t>
  </si>
  <si>
    <t>Kocháň Ondřej</t>
  </si>
  <si>
    <t>J 17 - 102 kg</t>
  </si>
  <si>
    <t>Pompa Lukáš</t>
  </si>
  <si>
    <t>J 17 - nad 102 kg</t>
  </si>
  <si>
    <t>Podškubka Tomáš</t>
  </si>
  <si>
    <t>Ředitel soutěže: J. Janeba</t>
  </si>
  <si>
    <t xml:space="preserve">Rozhodčí: </t>
  </si>
  <si>
    <t>VR.: Ing. J. Kaláčová</t>
  </si>
  <si>
    <t>TR.: Ing. J. Votánek</t>
  </si>
  <si>
    <t>Notebooky: P. Jančík</t>
  </si>
  <si>
    <t>a  A. Rýc.</t>
  </si>
  <si>
    <t>Prkno: J. Vybíral, D. Šesták, J. Juřica.</t>
  </si>
  <si>
    <t>Rozhodčí: TR.- Ing. J. Votánek, zapisovatelé u 2 notebooků - P. Jančík, J. Vybíral a A. Rýc + D. Šesták, J. Juřica</t>
  </si>
  <si>
    <t>Vrchní rozhodčí: Ing. Jarmila Kaláčová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</si>
</sst>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_ ;[Red]\-0\ 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CC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CC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0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ck">
        <color indexed="64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medium">
        <color indexed="8"/>
      </top>
      <bottom style="hair">
        <color indexed="64"/>
      </bottom>
      <diagonal/>
    </border>
    <border>
      <left style="thick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8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51">
    <xf numFmtId="0" fontId="0" fillId="0" borderId="0" xfId="0"/>
    <xf numFmtId="164" fontId="0" fillId="0" borderId="0" xfId="0" applyNumberFormat="1"/>
    <xf numFmtId="166" fontId="8" fillId="0" borderId="10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4" fillId="0" borderId="3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8" fillId="0" borderId="36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5" fontId="10" fillId="2" borderId="38" xfId="0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Continuous"/>
    </xf>
    <xf numFmtId="0" fontId="5" fillId="0" borderId="57" xfId="0" applyFont="1" applyBorder="1" applyAlignment="1">
      <alignment horizontal="centerContinuous"/>
    </xf>
    <xf numFmtId="0" fontId="5" fillId="0" borderId="58" xfId="0" applyFont="1" applyBorder="1" applyAlignment="1">
      <alignment horizontal="centerContinuous"/>
    </xf>
    <xf numFmtId="0" fontId="3" fillId="3" borderId="2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1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166" fontId="8" fillId="0" borderId="71" xfId="0" applyNumberFormat="1" applyFont="1" applyBorder="1" applyAlignment="1">
      <alignment horizontal="center" vertical="center"/>
    </xf>
    <xf numFmtId="166" fontId="8" fillId="0" borderId="69" xfId="0" applyNumberFormat="1" applyFont="1" applyBorder="1" applyAlignment="1">
      <alignment horizontal="center" vertical="center"/>
    </xf>
    <xf numFmtId="166" fontId="8" fillId="0" borderId="73" xfId="0" applyNumberFormat="1" applyFont="1" applyBorder="1" applyAlignment="1">
      <alignment horizontal="center" vertical="center"/>
    </xf>
    <xf numFmtId="166" fontId="8" fillId="0" borderId="39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65" fontId="3" fillId="0" borderId="75" xfId="0" applyNumberFormat="1" applyFont="1" applyBorder="1" applyAlignment="1">
      <alignment horizontal="right" vertical="center"/>
    </xf>
    <xf numFmtId="166" fontId="8" fillId="0" borderId="76" xfId="0" applyNumberFormat="1" applyFont="1" applyBorder="1" applyAlignment="1">
      <alignment horizontal="center" vertical="center"/>
    </xf>
    <xf numFmtId="166" fontId="8" fillId="0" borderId="77" xfId="0" applyNumberFormat="1" applyFont="1" applyBorder="1" applyAlignment="1">
      <alignment horizontal="center" vertical="center"/>
    </xf>
    <xf numFmtId="164" fontId="0" fillId="0" borderId="0" xfId="0" applyNumberFormat="1" applyFill="1"/>
    <xf numFmtId="166" fontId="2" fillId="0" borderId="5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3" xfId="0" quotePrefix="1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2" fontId="2" fillId="3" borderId="68" xfId="0" applyNumberFormat="1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left" vertical="center"/>
    </xf>
    <xf numFmtId="166" fontId="1" fillId="0" borderId="72" xfId="0" applyNumberFormat="1" applyFont="1" applyBorder="1" applyAlignment="1">
      <alignment horizontal="center" vertical="center"/>
    </xf>
    <xf numFmtId="166" fontId="1" fillId="0" borderId="28" xfId="0" applyNumberFormat="1" applyFont="1" applyFill="1" applyBorder="1" applyAlignment="1">
      <alignment horizontal="center" vertical="center"/>
    </xf>
    <xf numFmtId="166" fontId="2" fillId="0" borderId="68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8" fillId="0" borderId="74" xfId="0" applyNumberFormat="1" applyFont="1" applyFill="1" applyBorder="1" applyAlignment="1">
      <alignment horizontal="center" vertical="center"/>
    </xf>
    <xf numFmtId="166" fontId="8" fillId="0" borderId="74" xfId="0" quotePrefix="1" applyNumberFormat="1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left" vertical="center"/>
    </xf>
    <xf numFmtId="166" fontId="1" fillId="0" borderId="78" xfId="0" applyNumberFormat="1" applyFont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left" vertical="center"/>
    </xf>
    <xf numFmtId="166" fontId="8" fillId="0" borderId="45" xfId="0" applyNumberFormat="1" applyFont="1" applyBorder="1" applyAlignment="1">
      <alignment horizontal="center" vertical="center"/>
    </xf>
    <xf numFmtId="166" fontId="8" fillId="0" borderId="46" xfId="0" applyNumberFormat="1" applyFont="1" applyBorder="1" applyAlignment="1">
      <alignment horizontal="center" vertical="center"/>
    </xf>
    <xf numFmtId="166" fontId="1" fillId="0" borderId="47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8" xfId="0" quotePrefix="1" applyNumberFormat="1" applyFont="1" applyFill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right" vertical="center"/>
    </xf>
    <xf numFmtId="165" fontId="2" fillId="0" borderId="40" xfId="1" applyNumberFormat="1" applyFont="1" applyBorder="1" applyAlignment="1">
      <alignment horizontal="right" vertical="center"/>
    </xf>
    <xf numFmtId="165" fontId="2" fillId="0" borderId="41" xfId="1" applyNumberFormat="1" applyFont="1" applyBorder="1" applyAlignment="1">
      <alignment horizontal="right" vertical="center"/>
    </xf>
    <xf numFmtId="165" fontId="2" fillId="0" borderId="83" xfId="1" applyNumberFormat="1" applyFont="1" applyBorder="1" applyAlignment="1">
      <alignment horizontal="right" vertical="center"/>
    </xf>
    <xf numFmtId="0" fontId="8" fillId="3" borderId="89" xfId="0" applyFont="1" applyFill="1" applyBorder="1" applyAlignment="1">
      <alignment horizontal="left" vertical="center"/>
    </xf>
    <xf numFmtId="166" fontId="8" fillId="0" borderId="90" xfId="0" applyNumberFormat="1" applyFont="1" applyBorder="1" applyAlignment="1">
      <alignment horizontal="center" vertical="center"/>
    </xf>
    <xf numFmtId="166" fontId="8" fillId="0" borderId="89" xfId="0" applyNumberFormat="1" applyFont="1" applyBorder="1" applyAlignment="1">
      <alignment horizontal="center" vertical="center"/>
    </xf>
    <xf numFmtId="166" fontId="1" fillId="0" borderId="91" xfId="0" applyNumberFormat="1" applyFont="1" applyBorder="1" applyAlignment="1">
      <alignment horizontal="center" vertical="center"/>
    </xf>
    <xf numFmtId="165" fontId="2" fillId="0" borderId="48" xfId="1" applyNumberFormat="1" applyFont="1" applyBorder="1" applyAlignment="1">
      <alignment horizontal="right" vertical="center"/>
    </xf>
    <xf numFmtId="165" fontId="3" fillId="0" borderId="49" xfId="0" applyNumberFormat="1" applyFont="1" applyBorder="1" applyAlignment="1">
      <alignment horizontal="right" vertical="center"/>
    </xf>
    <xf numFmtId="165" fontId="3" fillId="0" borderId="97" xfId="0" applyNumberFormat="1" applyFont="1" applyBorder="1" applyAlignment="1">
      <alignment horizontal="right" vertical="center"/>
    </xf>
    <xf numFmtId="165" fontId="3" fillId="0" borderId="98" xfId="0" applyNumberFormat="1" applyFont="1" applyBorder="1" applyAlignment="1">
      <alignment horizontal="right" vertical="center"/>
    </xf>
    <xf numFmtId="166" fontId="13" fillId="4" borderId="100" xfId="0" applyNumberFormat="1" applyFont="1" applyFill="1" applyBorder="1" applyAlignment="1">
      <alignment horizontal="center" vertical="center"/>
    </xf>
    <xf numFmtId="166" fontId="13" fillId="4" borderId="101" xfId="0" applyNumberFormat="1" applyFont="1" applyFill="1" applyBorder="1" applyAlignment="1">
      <alignment horizontal="center" vertical="center"/>
    </xf>
    <xf numFmtId="165" fontId="3" fillId="0" borderId="102" xfId="0" applyNumberFormat="1" applyFont="1" applyBorder="1" applyAlignment="1">
      <alignment horizontal="right" vertical="center"/>
    </xf>
    <xf numFmtId="0" fontId="14" fillId="3" borderId="77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5" fillId="0" borderId="0" xfId="0" applyFont="1" applyFill="1"/>
    <xf numFmtId="0" fontId="8" fillId="5" borderId="7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0" fontId="3" fillId="0" borderId="58" xfId="0" applyFont="1" applyBorder="1" applyAlignment="1">
      <alignment horizontal="centerContinuous"/>
    </xf>
    <xf numFmtId="0" fontId="3" fillId="3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1" fillId="0" borderId="37" xfId="0" applyNumberFormat="1" applyFont="1" applyBorder="1" applyAlignment="1">
      <alignment horizontal="center" vertical="center"/>
    </xf>
    <xf numFmtId="166" fontId="8" fillId="9" borderId="13" xfId="0" applyNumberFormat="1" applyFont="1" applyFill="1" applyBorder="1" applyAlignment="1">
      <alignment horizontal="center" vertical="center"/>
    </xf>
    <xf numFmtId="166" fontId="8" fillId="9" borderId="4" xfId="0" applyNumberFormat="1" applyFont="1" applyFill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8" fillId="9" borderId="14" xfId="0" applyNumberFormat="1" applyFont="1" applyFill="1" applyBorder="1" applyAlignment="1">
      <alignment horizontal="center" vertical="center"/>
    </xf>
    <xf numFmtId="166" fontId="8" fillId="9" borderId="14" xfId="0" quotePrefix="1" applyNumberFormat="1" applyFont="1" applyFill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66" fontId="13" fillId="4" borderId="99" xfId="0" applyNumberFormat="1" applyFont="1" applyFill="1" applyBorder="1" applyAlignment="1">
      <alignment horizontal="center" vertical="center"/>
    </xf>
    <xf numFmtId="0" fontId="8" fillId="0" borderId="0" xfId="0" applyFont="1"/>
    <xf numFmtId="166" fontId="1" fillId="0" borderId="6" xfId="0" applyNumberFormat="1" applyFont="1" applyBorder="1" applyAlignment="1">
      <alignment horizontal="center" vertical="center"/>
    </xf>
    <xf numFmtId="166" fontId="8" fillId="9" borderId="5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8" fillId="9" borderId="3" xfId="0" applyNumberFormat="1" applyFont="1" applyFill="1" applyBorder="1" applyAlignment="1">
      <alignment horizontal="center" vertical="center"/>
    </xf>
    <xf numFmtId="166" fontId="8" fillId="9" borderId="3" xfId="0" quotePrefix="1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3" xfId="0" quotePrefix="1" applyNumberFormat="1" applyFont="1" applyBorder="1" applyAlignment="1">
      <alignment horizontal="center" vertical="center"/>
    </xf>
    <xf numFmtId="0" fontId="19" fillId="3" borderId="77" xfId="0" applyFont="1" applyFill="1" applyBorder="1" applyAlignment="1">
      <alignment horizontal="left" vertical="center"/>
    </xf>
    <xf numFmtId="2" fontId="8" fillId="3" borderId="5" xfId="0" applyNumberFormat="1" applyFont="1" applyFill="1" applyBorder="1" applyAlignment="1">
      <alignment horizontal="center" vertical="center"/>
    </xf>
    <xf numFmtId="0" fontId="22" fillId="3" borderId="77" xfId="0" applyFont="1" applyFill="1" applyBorder="1" applyAlignment="1">
      <alignment horizontal="left" vertical="center"/>
    </xf>
    <xf numFmtId="166" fontId="1" fillId="0" borderId="17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8" xfId="0" quotePrefix="1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83" xfId="0" applyNumberFormat="1" applyFont="1" applyBorder="1" applyAlignment="1">
      <alignment horizontal="center" vertical="center"/>
    </xf>
    <xf numFmtId="0" fontId="22" fillId="3" borderId="89" xfId="0" applyFont="1" applyFill="1" applyBorder="1" applyAlignment="1">
      <alignment horizontal="left" vertical="center"/>
    </xf>
    <xf numFmtId="166" fontId="2" fillId="9" borderId="13" xfId="0" applyNumberFormat="1" applyFont="1" applyFill="1" applyBorder="1" applyAlignment="1">
      <alignment horizontal="center" vertical="center"/>
    </xf>
    <xf numFmtId="166" fontId="13" fillId="4" borderId="103" xfId="0" applyNumberFormat="1" applyFont="1" applyFill="1" applyBorder="1" applyAlignment="1">
      <alignment horizontal="center" vertical="center"/>
    </xf>
    <xf numFmtId="166" fontId="8" fillId="0" borderId="14" xfId="0" quotePrefix="1" applyNumberFormat="1" applyFont="1" applyBorder="1" applyAlignment="1">
      <alignment horizontal="center" vertical="center"/>
    </xf>
    <xf numFmtId="166" fontId="2" fillId="9" borderId="5" xfId="0" applyNumberFormat="1" applyFont="1" applyFill="1" applyBorder="1" applyAlignment="1">
      <alignment horizontal="center" vertical="center"/>
    </xf>
    <xf numFmtId="0" fontId="23" fillId="3" borderId="77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3" borderId="89" xfId="0" applyFont="1" applyFill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1" fillId="3" borderId="7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8" fillId="6" borderId="0" xfId="0" applyFont="1" applyFill="1"/>
    <xf numFmtId="0" fontId="0" fillId="8" borderId="0" xfId="0" applyFill="1"/>
    <xf numFmtId="0" fontId="0" fillId="5" borderId="0" xfId="0" applyFill="1"/>
    <xf numFmtId="2" fontId="11" fillId="3" borderId="53" xfId="0" applyNumberFormat="1" applyFont="1" applyFill="1" applyBorder="1" applyAlignment="1">
      <alignment horizontal="left"/>
    </xf>
    <xf numFmtId="2" fontId="11" fillId="3" borderId="54" xfId="0" applyNumberFormat="1" applyFont="1" applyFill="1" applyBorder="1" applyAlignment="1">
      <alignment horizontal="left"/>
    </xf>
    <xf numFmtId="2" fontId="11" fillId="3" borderId="55" xfId="0" applyNumberFormat="1" applyFont="1" applyFill="1" applyBorder="1" applyAlignment="1">
      <alignment horizontal="left"/>
    </xf>
    <xf numFmtId="166" fontId="9" fillId="2" borderId="21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166" fontId="9" fillId="2" borderId="24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6" fontId="1" fillId="2" borderId="24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left"/>
    </xf>
    <xf numFmtId="0" fontId="9" fillId="3" borderId="51" xfId="0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18" fillId="3" borderId="23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0" fillId="0" borderId="93" xfId="0" applyBorder="1"/>
    <xf numFmtId="0" fontId="0" fillId="0" borderId="94" xfId="0" applyBorder="1"/>
    <xf numFmtId="0" fontId="0" fillId="0" borderId="92" xfId="0" applyBorder="1"/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9" fillId="2" borderId="79" xfId="0" applyFont="1" applyFill="1" applyBorder="1" applyAlignment="1">
      <alignment horizontal="left" vertical="center"/>
    </xf>
    <xf numFmtId="0" fontId="9" fillId="2" borderId="80" xfId="0" applyFont="1" applyFill="1" applyBorder="1" applyAlignment="1">
      <alignment horizontal="left" vertical="center"/>
    </xf>
    <xf numFmtId="0" fontId="9" fillId="2" borderId="81" xfId="0" applyFont="1" applyFill="1" applyBorder="1" applyAlignment="1">
      <alignment horizontal="left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left" vertical="center"/>
    </xf>
    <xf numFmtId="0" fontId="9" fillId="2" borderId="82" xfId="0" applyFont="1" applyFill="1" applyBorder="1" applyAlignment="1">
      <alignment horizontal="left" vertical="center"/>
    </xf>
    <xf numFmtId="0" fontId="21" fillId="7" borderId="84" xfId="0" applyFont="1" applyFill="1" applyBorder="1" applyAlignment="1">
      <alignment horizontal="center" vertical="center"/>
    </xf>
    <xf numFmtId="0" fontId="21" fillId="7" borderId="57" xfId="0" applyFont="1" applyFill="1" applyBorder="1" applyAlignment="1">
      <alignment horizontal="center" vertical="center"/>
    </xf>
    <xf numFmtId="0" fontId="21" fillId="7" borderId="85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8" borderId="50" xfId="0" applyFont="1" applyFill="1" applyBorder="1" applyAlignment="1">
      <alignment horizontal="left"/>
    </xf>
    <xf numFmtId="0" fontId="9" fillId="8" borderId="51" xfId="0" applyFont="1" applyFill="1" applyBorder="1" applyAlignment="1">
      <alignment horizontal="left"/>
    </xf>
    <xf numFmtId="0" fontId="9" fillId="8" borderId="52" xfId="0" applyFont="1" applyFill="1" applyBorder="1" applyAlignment="1">
      <alignment horizontal="left"/>
    </xf>
    <xf numFmtId="2" fontId="11" fillId="8" borderId="53" xfId="0" applyNumberFormat="1" applyFont="1" applyFill="1" applyBorder="1" applyAlignment="1">
      <alignment horizontal="left"/>
    </xf>
    <xf numFmtId="2" fontId="11" fillId="8" borderId="54" xfId="0" applyNumberFormat="1" applyFont="1" applyFill="1" applyBorder="1" applyAlignment="1">
      <alignment horizontal="left"/>
    </xf>
    <xf numFmtId="2" fontId="11" fillId="8" borderId="55" xfId="0" applyNumberFormat="1" applyFont="1" applyFill="1" applyBorder="1" applyAlignment="1">
      <alignment horizontal="left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164" fontId="9" fillId="3" borderId="12" xfId="0" applyNumberFormat="1" applyFont="1" applyFill="1" applyBorder="1" applyAlignment="1">
      <alignment horizontal="center" vertical="center"/>
    </xf>
    <xf numFmtId="164" fontId="9" fillId="3" borderId="4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7" xfId="0" applyBorder="1" applyAlignment="1">
      <alignment horizontal="center"/>
    </xf>
    <xf numFmtId="0" fontId="7" fillId="2" borderId="59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center" vertical="center"/>
    </xf>
    <xf numFmtId="0" fontId="7" fillId="2" borderId="61" xfId="0" applyNumberFormat="1" applyFont="1" applyFill="1" applyBorder="1" applyAlignment="1">
      <alignment horizontal="center" vertical="center"/>
    </xf>
    <xf numFmtId="0" fontId="17" fillId="6" borderId="62" xfId="0" applyNumberFormat="1" applyFont="1" applyFill="1" applyBorder="1" applyAlignment="1">
      <alignment horizontal="center" vertical="center"/>
    </xf>
    <xf numFmtId="0" fontId="7" fillId="6" borderId="63" xfId="0" applyNumberFormat="1" applyFont="1" applyFill="1" applyBorder="1" applyAlignment="1">
      <alignment horizontal="center" vertical="center"/>
    </xf>
    <xf numFmtId="0" fontId="7" fillId="6" borderId="25" xfId="0" applyNumberFormat="1" applyFont="1" applyFill="1" applyBorder="1" applyAlignment="1">
      <alignment horizontal="center" vertical="center"/>
    </xf>
    <xf numFmtId="0" fontId="7" fillId="6" borderId="64" xfId="0" applyNumberFormat="1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left"/>
    </xf>
    <xf numFmtId="0" fontId="12" fillId="2" borderId="79" xfId="0" applyFont="1" applyFill="1" applyBorder="1" applyAlignment="1">
      <alignment horizontal="left"/>
    </xf>
    <xf numFmtId="0" fontId="12" fillId="2" borderId="80" xfId="0" applyFont="1" applyFill="1" applyBorder="1" applyAlignment="1">
      <alignment horizontal="center"/>
    </xf>
    <xf numFmtId="0" fontId="12" fillId="2" borderId="81" xfId="0" applyFont="1" applyFill="1" applyBorder="1" applyAlignment="1">
      <alignment horizontal="center"/>
    </xf>
    <xf numFmtId="0" fontId="9" fillId="7" borderId="104" xfId="0" applyFont="1" applyFill="1" applyBorder="1" applyAlignment="1">
      <alignment horizontal="center" vertical="center"/>
    </xf>
    <xf numFmtId="0" fontId="9" fillId="7" borderId="105" xfId="0" applyFont="1" applyFill="1" applyBorder="1" applyAlignment="1">
      <alignment horizontal="center" vertical="center"/>
    </xf>
    <xf numFmtId="0" fontId="9" fillId="7" borderId="106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23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6.85546875" customWidth="1"/>
    <col min="2" max="2" width="19" customWidth="1"/>
    <col min="3" max="3" width="5.7109375" customWidth="1"/>
    <col min="4" max="5" width="5.28515625" customWidth="1"/>
    <col min="6" max="7" width="5" customWidth="1"/>
    <col min="8" max="8" width="5.7109375" customWidth="1"/>
    <col min="9" max="9" width="5.42578125" customWidth="1"/>
    <col min="10" max="10" width="5.5703125" customWidth="1"/>
    <col min="11" max="11" width="4.7109375" customWidth="1"/>
    <col min="12" max="12" width="5.28515625" customWidth="1"/>
    <col min="13" max="13" width="4.85546875" customWidth="1"/>
    <col min="14" max="15" width="4.7109375" customWidth="1"/>
    <col min="16" max="16" width="5" customWidth="1"/>
    <col min="17" max="17" width="4.5703125" customWidth="1"/>
    <col min="18" max="19" width="4.85546875" customWidth="1"/>
    <col min="20" max="20" width="6.28515625" customWidth="1"/>
    <col min="21" max="21" width="7.28515625" customWidth="1"/>
    <col min="22" max="22" width="9.28515625" customWidth="1"/>
    <col min="23" max="23" width="8.7109375" customWidth="1"/>
    <col min="24" max="24" width="5.28515625" customWidth="1"/>
  </cols>
  <sheetData>
    <row r="1" spans="1:46" ht="37.5" customHeight="1" thickTop="1" thickBot="1" x14ac:dyDescent="0.25">
      <c r="A1" s="201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3"/>
    </row>
    <row r="2" spans="1:46" ht="17.45" customHeight="1" thickBo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</row>
    <row r="3" spans="1:46" ht="24" customHeight="1" thickBot="1" x14ac:dyDescent="0.25">
      <c r="A3" s="207" t="s">
        <v>18</v>
      </c>
      <c r="B3" s="208"/>
      <c r="C3" s="209" t="s">
        <v>54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187" t="s">
        <v>19</v>
      </c>
      <c r="T3" s="188"/>
      <c r="U3" s="188"/>
      <c r="V3" s="188"/>
      <c r="W3" s="188"/>
      <c r="X3" s="189"/>
    </row>
    <row r="4" spans="1:46" ht="17.25" customHeight="1" thickBot="1" x14ac:dyDescent="0.25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3"/>
    </row>
    <row r="5" spans="1:46" ht="14.25" thickTop="1" thickBot="1" x14ac:dyDescent="0.25">
      <c r="A5" s="34" t="s">
        <v>11</v>
      </c>
      <c r="B5" s="190" t="s">
        <v>0</v>
      </c>
      <c r="C5" s="36" t="s">
        <v>14</v>
      </c>
      <c r="D5" s="198" t="s">
        <v>9</v>
      </c>
      <c r="E5" s="199"/>
      <c r="F5" s="199"/>
      <c r="G5" s="200"/>
      <c r="H5" s="199" t="s">
        <v>10</v>
      </c>
      <c r="I5" s="199"/>
      <c r="J5" s="199"/>
      <c r="K5" s="199"/>
      <c r="L5" s="107" t="s">
        <v>1</v>
      </c>
      <c r="M5" s="108"/>
      <c r="N5" s="108"/>
      <c r="O5" s="109"/>
      <c r="P5" s="108" t="s">
        <v>2</v>
      </c>
      <c r="Q5" s="108"/>
      <c r="R5" s="108"/>
      <c r="S5" s="109"/>
      <c r="T5" s="204" t="s">
        <v>17</v>
      </c>
      <c r="U5" s="204" t="s">
        <v>3</v>
      </c>
      <c r="V5" s="205" t="s">
        <v>4</v>
      </c>
      <c r="W5" s="33" t="s">
        <v>15</v>
      </c>
      <c r="X5" s="179" t="s">
        <v>55</v>
      </c>
    </row>
    <row r="6" spans="1:46" ht="13.5" thickBot="1" x14ac:dyDescent="0.25">
      <c r="A6" s="110" t="s">
        <v>12</v>
      </c>
      <c r="B6" s="191"/>
      <c r="C6" s="36" t="s">
        <v>13</v>
      </c>
      <c r="D6" s="111"/>
      <c r="E6" s="112"/>
      <c r="F6" s="112"/>
      <c r="G6" s="113"/>
      <c r="H6" s="114"/>
      <c r="I6" s="112"/>
      <c r="J6" s="112"/>
      <c r="K6" s="115"/>
      <c r="L6" s="116" t="s">
        <v>5</v>
      </c>
      <c r="M6" s="112" t="s">
        <v>6</v>
      </c>
      <c r="N6" s="117" t="s">
        <v>7</v>
      </c>
      <c r="O6" s="113" t="s">
        <v>8</v>
      </c>
      <c r="P6" s="118" t="s">
        <v>5</v>
      </c>
      <c r="Q6" s="112" t="s">
        <v>6</v>
      </c>
      <c r="R6" s="117" t="s">
        <v>7</v>
      </c>
      <c r="S6" s="113" t="s">
        <v>8</v>
      </c>
      <c r="T6" s="180"/>
      <c r="U6" s="180"/>
      <c r="V6" s="206"/>
      <c r="W6" s="33" t="s">
        <v>16</v>
      </c>
      <c r="X6" s="180"/>
    </row>
    <row r="7" spans="1:46" ht="20.100000000000001" customHeight="1" thickTop="1" thickBot="1" x14ac:dyDescent="0.25">
      <c r="A7" s="192" t="s">
        <v>56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4"/>
    </row>
    <row r="8" spans="1:46" ht="20.100000000000001" customHeight="1" x14ac:dyDescent="0.2">
      <c r="A8" s="27">
        <v>25.7</v>
      </c>
      <c r="B8" s="83" t="s">
        <v>44</v>
      </c>
      <c r="C8" s="23">
        <v>2009</v>
      </c>
      <c r="D8" s="84">
        <v>520</v>
      </c>
      <c r="E8" s="85">
        <v>560</v>
      </c>
      <c r="F8" s="85">
        <v>560</v>
      </c>
      <c r="G8" s="86">
        <f t="shared" ref="G8:G17" si="0">IF(MAX(D8:F8)&lt;0,0,MAX(D8:F8))/10</f>
        <v>56</v>
      </c>
      <c r="H8" s="15">
        <v>390</v>
      </c>
      <c r="I8" s="16">
        <v>340</v>
      </c>
      <c r="J8" s="16">
        <v>350</v>
      </c>
      <c r="K8" s="119">
        <f t="shared" ref="K8:K17" si="1">IF(MAX(H8:J8)&lt;0,0,MAX(H8:J8))/10</f>
        <v>39</v>
      </c>
      <c r="L8" s="120">
        <v>15</v>
      </c>
      <c r="M8" s="16">
        <v>-17</v>
      </c>
      <c r="N8" s="121">
        <v>17</v>
      </c>
      <c r="O8" s="122">
        <f t="shared" ref="O8:O17" si="2">IF(MAX(L8:N8)&lt;0,0,MAX(L8:N8))</f>
        <v>17</v>
      </c>
      <c r="P8" s="123">
        <v>17</v>
      </c>
      <c r="Q8" s="121">
        <v>19</v>
      </c>
      <c r="R8" s="124">
        <v>21</v>
      </c>
      <c r="S8" s="125">
        <f>IF(MAX(P8:R8)&lt;0,0,MAX(P8:R8))</f>
        <v>21</v>
      </c>
      <c r="T8" s="126">
        <f>SUM(G8,K8,O8,S8)</f>
        <v>133</v>
      </c>
      <c r="U8" s="126">
        <f>SUM(O8,S8)</f>
        <v>38</v>
      </c>
      <c r="V8" s="87">
        <f>IF(ISNUMBER(A8), (IF(175.508&lt; A8,U8, TRUNC(10^(0.75194503*((LOG((A8/175.508)/LOG(10))*(LOG((A8/175.508)/LOG(10)))))),4)*U8)), 0)</f>
        <v>126.8402</v>
      </c>
      <c r="W8" s="88">
        <f>SUM(G8,K8,V8)</f>
        <v>221.84019999999998</v>
      </c>
      <c r="X8" s="127">
        <v>1</v>
      </c>
      <c r="Y8" s="128"/>
    </row>
    <row r="9" spans="1:46" ht="20.100000000000001" customHeight="1" x14ac:dyDescent="0.2">
      <c r="A9" s="28">
        <v>27.7</v>
      </c>
      <c r="B9" s="65" t="s">
        <v>32</v>
      </c>
      <c r="C9" s="19">
        <v>2010</v>
      </c>
      <c r="D9" s="46">
        <v>540</v>
      </c>
      <c r="E9" s="47">
        <v>530</v>
      </c>
      <c r="F9" s="47">
        <v>520</v>
      </c>
      <c r="G9" s="66">
        <f t="shared" si="0"/>
        <v>54</v>
      </c>
      <c r="H9" s="2">
        <v>410</v>
      </c>
      <c r="I9" s="3">
        <v>420</v>
      </c>
      <c r="J9" s="3">
        <v>410</v>
      </c>
      <c r="K9" s="129">
        <f t="shared" si="1"/>
        <v>42</v>
      </c>
      <c r="L9" s="130">
        <v>16</v>
      </c>
      <c r="M9" s="131">
        <v>18</v>
      </c>
      <c r="N9" s="3">
        <v>-20</v>
      </c>
      <c r="O9" s="132">
        <f t="shared" si="2"/>
        <v>18</v>
      </c>
      <c r="P9" s="133">
        <v>17</v>
      </c>
      <c r="Q9" s="131">
        <v>19</v>
      </c>
      <c r="R9" s="134">
        <v>21</v>
      </c>
      <c r="S9" s="135">
        <f t="shared" ref="S9:S17" si="3">IF(MAX(P9:R9)&lt;0,0,MAX(P9:R9))</f>
        <v>21</v>
      </c>
      <c r="T9" s="136">
        <f t="shared" ref="T9:T17" si="4">SUM(G9,K9,O9,S9)</f>
        <v>135</v>
      </c>
      <c r="U9" s="136">
        <f t="shared" ref="U9:U17" si="5">SUM(O9,S9)</f>
        <v>39</v>
      </c>
      <c r="V9" s="81">
        <f t="shared" ref="V9:V17" si="6">IF(ISNUMBER(A9), (IF(175.508&lt; A9,U9, TRUNC(10^(0.75194503*((LOG((A9/175.508)/LOG(10))*(LOG((A9/175.508)/LOG(10)))))),4)*U9)), 0)</f>
        <v>118.71209999999999</v>
      </c>
      <c r="W9" s="89">
        <f t="shared" ref="W9:W17" si="7">SUM(G9,K9,V9)</f>
        <v>214.71209999999999</v>
      </c>
      <c r="X9" s="91">
        <f>RANK(T9,T8:T17,0)</f>
        <v>2</v>
      </c>
      <c r="Y9" s="128"/>
    </row>
    <row r="10" spans="1:46" ht="20.100000000000001" customHeight="1" x14ac:dyDescent="0.2">
      <c r="A10" s="28">
        <v>34</v>
      </c>
      <c r="B10" s="65" t="s">
        <v>33</v>
      </c>
      <c r="C10" s="19">
        <v>2009</v>
      </c>
      <c r="D10" s="46">
        <v>510</v>
      </c>
      <c r="E10" s="47">
        <v>510</v>
      </c>
      <c r="F10" s="47">
        <v>520</v>
      </c>
      <c r="G10" s="66">
        <f t="shared" si="0"/>
        <v>52</v>
      </c>
      <c r="H10" s="2">
        <v>470</v>
      </c>
      <c r="I10" s="3">
        <v>460</v>
      </c>
      <c r="J10" s="3">
        <v>440</v>
      </c>
      <c r="K10" s="129">
        <f t="shared" si="1"/>
        <v>47</v>
      </c>
      <c r="L10" s="130">
        <v>17</v>
      </c>
      <c r="M10" s="131">
        <v>19</v>
      </c>
      <c r="N10" s="131">
        <v>21</v>
      </c>
      <c r="O10" s="132">
        <f t="shared" si="2"/>
        <v>21</v>
      </c>
      <c r="P10" s="133">
        <v>20</v>
      </c>
      <c r="Q10" s="131">
        <v>22</v>
      </c>
      <c r="R10" s="134">
        <v>24</v>
      </c>
      <c r="S10" s="135">
        <f t="shared" si="3"/>
        <v>24</v>
      </c>
      <c r="T10" s="136">
        <f t="shared" si="4"/>
        <v>144</v>
      </c>
      <c r="U10" s="136">
        <f t="shared" si="5"/>
        <v>45</v>
      </c>
      <c r="V10" s="81">
        <f t="shared" si="6"/>
        <v>108.459</v>
      </c>
      <c r="W10" s="89">
        <f t="shared" si="7"/>
        <v>207.459</v>
      </c>
      <c r="X10" s="91">
        <v>3</v>
      </c>
      <c r="Y10" s="128"/>
    </row>
    <row r="11" spans="1:46" ht="20.100000000000001" customHeight="1" x14ac:dyDescent="0.2">
      <c r="A11" s="28">
        <v>23.1</v>
      </c>
      <c r="B11" s="65" t="s">
        <v>47</v>
      </c>
      <c r="C11" s="19">
        <v>2011</v>
      </c>
      <c r="D11" s="46">
        <v>390</v>
      </c>
      <c r="E11" s="47">
        <v>400</v>
      </c>
      <c r="F11" s="47">
        <v>400</v>
      </c>
      <c r="G11" s="66">
        <f t="shared" si="0"/>
        <v>40</v>
      </c>
      <c r="H11" s="2">
        <v>200</v>
      </c>
      <c r="I11" s="3">
        <v>200</v>
      </c>
      <c r="J11" s="3">
        <v>170</v>
      </c>
      <c r="K11" s="129">
        <f t="shared" si="1"/>
        <v>20</v>
      </c>
      <c r="L11" s="137">
        <v>0</v>
      </c>
      <c r="M11" s="138">
        <v>0</v>
      </c>
      <c r="N11" s="3">
        <v>0</v>
      </c>
      <c r="O11" s="132">
        <f t="shared" si="2"/>
        <v>0</v>
      </c>
      <c r="P11" s="139">
        <v>0</v>
      </c>
      <c r="Q11" s="3">
        <v>0</v>
      </c>
      <c r="R11" s="140">
        <v>0</v>
      </c>
      <c r="S11" s="135">
        <f t="shared" si="3"/>
        <v>0</v>
      </c>
      <c r="T11" s="136">
        <f t="shared" si="4"/>
        <v>60</v>
      </c>
      <c r="U11" s="136">
        <f t="shared" si="5"/>
        <v>0</v>
      </c>
      <c r="V11" s="81">
        <f t="shared" si="6"/>
        <v>0</v>
      </c>
      <c r="W11" s="89">
        <f t="shared" si="7"/>
        <v>60</v>
      </c>
      <c r="X11" s="91">
        <v>6</v>
      </c>
      <c r="Y11" s="128"/>
    </row>
    <row r="12" spans="1:46" ht="20.100000000000001" customHeight="1" x14ac:dyDescent="0.2">
      <c r="A12" s="28">
        <v>25.1</v>
      </c>
      <c r="B12" s="141" t="s">
        <v>48</v>
      </c>
      <c r="C12" s="19">
        <v>2011</v>
      </c>
      <c r="D12" s="46">
        <v>460</v>
      </c>
      <c r="E12" s="47">
        <v>440</v>
      </c>
      <c r="F12" s="47">
        <v>450</v>
      </c>
      <c r="G12" s="66">
        <f t="shared" si="0"/>
        <v>46</v>
      </c>
      <c r="H12" s="2">
        <v>240</v>
      </c>
      <c r="I12" s="3">
        <v>270</v>
      </c>
      <c r="J12" s="3">
        <v>290</v>
      </c>
      <c r="K12" s="129">
        <f t="shared" si="1"/>
        <v>29</v>
      </c>
      <c r="L12" s="137">
        <v>0</v>
      </c>
      <c r="M12" s="138">
        <v>0</v>
      </c>
      <c r="N12" s="3">
        <v>0</v>
      </c>
      <c r="O12" s="132">
        <f t="shared" si="2"/>
        <v>0</v>
      </c>
      <c r="P12" s="139">
        <v>0</v>
      </c>
      <c r="Q12" s="3">
        <v>0</v>
      </c>
      <c r="R12" s="140">
        <v>0</v>
      </c>
      <c r="S12" s="135">
        <f t="shared" si="3"/>
        <v>0</v>
      </c>
      <c r="T12" s="136">
        <f t="shared" si="4"/>
        <v>75</v>
      </c>
      <c r="U12" s="136">
        <f t="shared" si="5"/>
        <v>0</v>
      </c>
      <c r="V12" s="81">
        <f t="shared" si="6"/>
        <v>0</v>
      </c>
      <c r="W12" s="89">
        <f t="shared" si="7"/>
        <v>75</v>
      </c>
      <c r="X12" s="91">
        <v>5</v>
      </c>
      <c r="Y12" s="128"/>
    </row>
    <row r="13" spans="1:46" ht="20.100000000000001" customHeight="1" x14ac:dyDescent="0.2">
      <c r="A13" s="142">
        <v>28.9</v>
      </c>
      <c r="B13" s="65" t="s">
        <v>42</v>
      </c>
      <c r="C13" s="19">
        <v>2008</v>
      </c>
      <c r="D13" s="46">
        <v>540</v>
      </c>
      <c r="E13" s="47">
        <v>560</v>
      </c>
      <c r="F13" s="47">
        <v>560</v>
      </c>
      <c r="G13" s="66">
        <f t="shared" si="0"/>
        <v>56</v>
      </c>
      <c r="H13" s="2">
        <v>540</v>
      </c>
      <c r="I13" s="3">
        <v>530</v>
      </c>
      <c r="J13" s="3">
        <v>500</v>
      </c>
      <c r="K13" s="129">
        <f t="shared" si="1"/>
        <v>54</v>
      </c>
      <c r="L13" s="137">
        <v>0</v>
      </c>
      <c r="M13" s="138">
        <v>0</v>
      </c>
      <c r="N13" s="3">
        <v>0</v>
      </c>
      <c r="O13" s="132">
        <f t="shared" si="2"/>
        <v>0</v>
      </c>
      <c r="P13" s="139">
        <v>0</v>
      </c>
      <c r="Q13" s="3">
        <v>0</v>
      </c>
      <c r="R13" s="140">
        <v>0</v>
      </c>
      <c r="S13" s="135">
        <f t="shared" si="3"/>
        <v>0</v>
      </c>
      <c r="T13" s="136">
        <f t="shared" si="4"/>
        <v>110</v>
      </c>
      <c r="U13" s="136">
        <f t="shared" si="5"/>
        <v>0</v>
      </c>
      <c r="V13" s="81">
        <f t="shared" si="6"/>
        <v>0</v>
      </c>
      <c r="W13" s="89">
        <f t="shared" si="7"/>
        <v>110</v>
      </c>
      <c r="X13" s="91">
        <v>4</v>
      </c>
      <c r="Y13" s="128"/>
    </row>
    <row r="14" spans="1:46" ht="20.100000000000001" hidden="1" customHeight="1" x14ac:dyDescent="0.2">
      <c r="A14" s="142"/>
      <c r="B14" s="94"/>
      <c r="C14" s="19"/>
      <c r="D14" s="46"/>
      <c r="E14" s="47"/>
      <c r="F14" s="47"/>
      <c r="G14" s="66">
        <f t="shared" si="0"/>
        <v>0</v>
      </c>
      <c r="H14" s="2"/>
      <c r="I14" s="3"/>
      <c r="J14" s="3"/>
      <c r="K14" s="129">
        <f t="shared" si="1"/>
        <v>0</v>
      </c>
      <c r="L14" s="137"/>
      <c r="M14" s="131"/>
      <c r="N14" s="3"/>
      <c r="O14" s="132">
        <f t="shared" si="2"/>
        <v>0</v>
      </c>
      <c r="P14" s="139"/>
      <c r="Q14" s="3"/>
      <c r="R14" s="140"/>
      <c r="S14" s="135">
        <f t="shared" si="3"/>
        <v>0</v>
      </c>
      <c r="T14" s="136">
        <f t="shared" si="4"/>
        <v>0</v>
      </c>
      <c r="U14" s="136">
        <f t="shared" si="5"/>
        <v>0</v>
      </c>
      <c r="V14" s="81">
        <f t="shared" si="6"/>
        <v>0</v>
      </c>
      <c r="W14" s="89">
        <f t="shared" si="7"/>
        <v>0</v>
      </c>
      <c r="X14" s="91">
        <f>RANK(T14,T8:T17,0)</f>
        <v>8</v>
      </c>
    </row>
    <row r="15" spans="1:46" ht="20.100000000000001" customHeight="1" x14ac:dyDescent="0.2">
      <c r="A15" s="28">
        <v>31.2</v>
      </c>
      <c r="B15" s="143" t="s">
        <v>57</v>
      </c>
      <c r="C15" s="19">
        <v>2011</v>
      </c>
      <c r="D15" s="46">
        <v>460</v>
      </c>
      <c r="E15" s="47">
        <v>440</v>
      </c>
      <c r="F15" s="47">
        <v>460</v>
      </c>
      <c r="G15" s="66">
        <f t="shared" si="0"/>
        <v>46</v>
      </c>
      <c r="H15" s="2">
        <v>240</v>
      </c>
      <c r="I15" s="3">
        <v>260</v>
      </c>
      <c r="J15" s="3">
        <v>220</v>
      </c>
      <c r="K15" s="129">
        <f t="shared" si="1"/>
        <v>26</v>
      </c>
      <c r="L15" s="137">
        <v>-12</v>
      </c>
      <c r="M15" s="131">
        <v>12</v>
      </c>
      <c r="N15" s="131">
        <v>14</v>
      </c>
      <c r="O15" s="132">
        <f t="shared" si="2"/>
        <v>14</v>
      </c>
      <c r="P15" s="133">
        <v>16</v>
      </c>
      <c r="Q15" s="131">
        <v>18</v>
      </c>
      <c r="R15" s="134">
        <v>20</v>
      </c>
      <c r="S15" s="135">
        <f t="shared" si="3"/>
        <v>20</v>
      </c>
      <c r="T15" s="136">
        <f t="shared" si="4"/>
        <v>106</v>
      </c>
      <c r="U15" s="136">
        <f t="shared" si="5"/>
        <v>34</v>
      </c>
      <c r="V15" s="81">
        <f t="shared" si="6"/>
        <v>90.072800000000001</v>
      </c>
      <c r="W15" s="89">
        <f t="shared" si="7"/>
        <v>162.0728</v>
      </c>
      <c r="X15" s="91">
        <v>1</v>
      </c>
      <c r="Y15" s="128"/>
    </row>
    <row r="16" spans="1:46" ht="20.100000000000001" hidden="1" customHeight="1" x14ac:dyDescent="0.2">
      <c r="A16" s="28">
        <v>10</v>
      </c>
      <c r="B16" s="65"/>
      <c r="C16" s="19"/>
      <c r="D16" s="46"/>
      <c r="E16" s="47"/>
      <c r="F16" s="47"/>
      <c r="G16" s="66">
        <f t="shared" si="0"/>
        <v>0</v>
      </c>
      <c r="H16" s="2"/>
      <c r="I16" s="3"/>
      <c r="J16" s="3"/>
      <c r="K16" s="129">
        <f t="shared" si="1"/>
        <v>0</v>
      </c>
      <c r="L16" s="137"/>
      <c r="M16" s="3"/>
      <c r="N16" s="3"/>
      <c r="O16" s="132">
        <f t="shared" si="2"/>
        <v>0</v>
      </c>
      <c r="P16" s="139"/>
      <c r="Q16" s="3"/>
      <c r="R16" s="140"/>
      <c r="S16" s="135">
        <f t="shared" si="3"/>
        <v>0</v>
      </c>
      <c r="T16" s="136">
        <f t="shared" si="4"/>
        <v>0</v>
      </c>
      <c r="U16" s="136">
        <f t="shared" si="5"/>
        <v>0</v>
      </c>
      <c r="V16" s="81">
        <f t="shared" si="6"/>
        <v>0</v>
      </c>
      <c r="W16" s="89">
        <f t="shared" si="7"/>
        <v>0</v>
      </c>
      <c r="X16" s="91">
        <f>RANK(T16,T8:T17,0)</f>
        <v>8</v>
      </c>
    </row>
    <row r="17" spans="1:24" ht="20.100000000000001" hidden="1" customHeight="1" thickBot="1" x14ac:dyDescent="0.25">
      <c r="A17" s="29">
        <v>10</v>
      </c>
      <c r="B17" s="68"/>
      <c r="C17" s="25"/>
      <c r="D17" s="69"/>
      <c r="E17" s="70"/>
      <c r="F17" s="70"/>
      <c r="G17" s="71">
        <f t="shared" si="0"/>
        <v>0</v>
      </c>
      <c r="H17" s="72"/>
      <c r="I17" s="73"/>
      <c r="J17" s="73"/>
      <c r="K17" s="144">
        <f t="shared" si="1"/>
        <v>0</v>
      </c>
      <c r="L17" s="145"/>
      <c r="M17" s="73"/>
      <c r="N17" s="73"/>
      <c r="O17" s="146">
        <f t="shared" si="2"/>
        <v>0</v>
      </c>
      <c r="P17" s="147"/>
      <c r="Q17" s="73"/>
      <c r="R17" s="148"/>
      <c r="S17" s="149">
        <f t="shared" si="3"/>
        <v>0</v>
      </c>
      <c r="T17" s="150">
        <f t="shared" si="4"/>
        <v>0</v>
      </c>
      <c r="U17" s="150">
        <f t="shared" si="5"/>
        <v>0</v>
      </c>
      <c r="V17" s="82">
        <f t="shared" si="6"/>
        <v>0</v>
      </c>
      <c r="W17" s="90">
        <f t="shared" si="7"/>
        <v>0</v>
      </c>
      <c r="X17" s="92">
        <f>RANK(T17,T8:T17,0)</f>
        <v>8</v>
      </c>
    </row>
    <row r="18" spans="1:24" ht="20.100000000000001" customHeight="1" thickBot="1" x14ac:dyDescent="0.25">
      <c r="A18" s="195" t="s">
        <v>58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</row>
    <row r="19" spans="1:24" ht="20.100000000000001" customHeight="1" x14ac:dyDescent="0.2">
      <c r="A19" s="27">
        <v>36.200000000000003</v>
      </c>
      <c r="B19" s="151" t="s">
        <v>59</v>
      </c>
      <c r="C19" s="23">
        <v>2008</v>
      </c>
      <c r="D19" s="84">
        <v>550</v>
      </c>
      <c r="E19" s="85">
        <v>560</v>
      </c>
      <c r="F19" s="85">
        <v>570</v>
      </c>
      <c r="G19" s="86">
        <f t="shared" ref="G19:G28" si="8">IF(MAX(D19:F19)&lt;0,0,MAX(D19:F19))/10</f>
        <v>57</v>
      </c>
      <c r="H19" s="15">
        <v>660</v>
      </c>
      <c r="I19" s="16">
        <v>650</v>
      </c>
      <c r="J19" s="16">
        <v>600</v>
      </c>
      <c r="K19" s="119">
        <f t="shared" ref="K19:K28" si="9">IF(MAX(H19:J19)&lt;0,0,MAX(H19:J19))/10</f>
        <v>66</v>
      </c>
      <c r="L19" s="152">
        <v>17</v>
      </c>
      <c r="M19" s="121">
        <v>19</v>
      </c>
      <c r="N19" s="121">
        <v>21</v>
      </c>
      <c r="O19" s="122">
        <f t="shared" ref="O19:O28" si="10">IF(MAX(L19:N19)&lt;0,0,MAX(L19:N19))</f>
        <v>21</v>
      </c>
      <c r="P19" s="123">
        <v>22</v>
      </c>
      <c r="Q19" s="121">
        <v>25</v>
      </c>
      <c r="R19" s="124">
        <v>27</v>
      </c>
      <c r="S19" s="125">
        <f>IF(MAX(P19:R19)&lt;0,0,MAX(P19:R19))</f>
        <v>27</v>
      </c>
      <c r="T19" s="126">
        <f>SUM(G19,K19,O19,S19)</f>
        <v>171</v>
      </c>
      <c r="U19" s="126">
        <f>SUM(O19,S19)</f>
        <v>48</v>
      </c>
      <c r="V19" s="87">
        <f>IF(ISNUMBER(A19), (IF(175.508&lt; A19,U19, TRUNC(10^(0.75194503*((LOG((A19/175.508)/LOG(10))*(LOG((A19/175.508)/LOG(10)))))),4)*U19)), 0)</f>
        <v>108.312</v>
      </c>
      <c r="W19" s="93">
        <f>SUM(G19,K19,V19)</f>
        <v>231.31200000000001</v>
      </c>
      <c r="X19" s="153">
        <f>RANK(T19,T19:T28,0)</f>
        <v>1</v>
      </c>
    </row>
    <row r="20" spans="1:24" ht="19.5" hidden="1" customHeight="1" x14ac:dyDescent="0.2">
      <c r="A20" s="28">
        <v>10</v>
      </c>
      <c r="B20" s="65"/>
      <c r="C20" s="19"/>
      <c r="D20" s="46"/>
      <c r="E20" s="47"/>
      <c r="F20" s="47"/>
      <c r="G20" s="66">
        <f t="shared" si="8"/>
        <v>0</v>
      </c>
      <c r="H20" s="2"/>
      <c r="I20" s="3"/>
      <c r="J20" s="3"/>
      <c r="K20" s="129">
        <f t="shared" si="9"/>
        <v>0</v>
      </c>
      <c r="L20" s="137"/>
      <c r="M20" s="3"/>
      <c r="N20" s="3"/>
      <c r="O20" s="132">
        <f t="shared" si="10"/>
        <v>0</v>
      </c>
      <c r="P20" s="139"/>
      <c r="Q20" s="3"/>
      <c r="R20" s="140"/>
      <c r="S20" s="135">
        <f t="shared" ref="S20:S28" si="11">IF(MAX(P20:R20)&lt;0,0,MAX(P20:R20))</f>
        <v>0</v>
      </c>
      <c r="T20" s="136">
        <f t="shared" ref="T20:T28" si="12">SUM(G20,K20,O20,S20)</f>
        <v>0</v>
      </c>
      <c r="U20" s="136">
        <f t="shared" ref="U20:U28" si="13">SUM(O20,S20)</f>
        <v>0</v>
      </c>
      <c r="V20" s="81">
        <f t="shared" ref="V20:V28" si="14">IF(ISNUMBER(A20), (IF(175.508&lt; A20,U20, TRUNC(10^(0.75194503*((LOG((A20/175.508)/LOG(10))*(LOG((A20/175.508)/LOG(10)))))),4)*U20)), 0)</f>
        <v>0</v>
      </c>
      <c r="W20" s="89">
        <f t="shared" ref="W20:W28" si="15">SUM(G20,K20,V20)</f>
        <v>0</v>
      </c>
      <c r="X20" s="91">
        <f>RANK(T20,T19:T28,0)</f>
        <v>2</v>
      </c>
    </row>
    <row r="21" spans="1:24" ht="20.100000000000001" hidden="1" customHeight="1" x14ac:dyDescent="0.2">
      <c r="A21" s="28">
        <v>10</v>
      </c>
      <c r="B21" s="65"/>
      <c r="C21" s="19"/>
      <c r="D21" s="46"/>
      <c r="E21" s="47"/>
      <c r="F21" s="47"/>
      <c r="G21" s="66">
        <f t="shared" si="8"/>
        <v>0</v>
      </c>
      <c r="H21" s="2"/>
      <c r="I21" s="3"/>
      <c r="J21" s="3"/>
      <c r="K21" s="129">
        <f t="shared" si="9"/>
        <v>0</v>
      </c>
      <c r="L21" s="137"/>
      <c r="M21" s="3"/>
      <c r="N21" s="3"/>
      <c r="O21" s="132">
        <f t="shared" si="10"/>
        <v>0</v>
      </c>
      <c r="P21" s="139"/>
      <c r="Q21" s="3"/>
      <c r="R21" s="140"/>
      <c r="S21" s="135">
        <f t="shared" si="11"/>
        <v>0</v>
      </c>
      <c r="T21" s="136">
        <f t="shared" si="12"/>
        <v>0</v>
      </c>
      <c r="U21" s="136">
        <f t="shared" si="13"/>
        <v>0</v>
      </c>
      <c r="V21" s="81">
        <f t="shared" si="14"/>
        <v>0</v>
      </c>
      <c r="W21" s="89">
        <f t="shared" si="15"/>
        <v>0</v>
      </c>
      <c r="X21" s="91">
        <f>RANK(T21,T19:T28,0)</f>
        <v>2</v>
      </c>
    </row>
    <row r="22" spans="1:24" ht="20.100000000000001" hidden="1" customHeight="1" x14ac:dyDescent="0.2">
      <c r="A22" s="28">
        <v>10</v>
      </c>
      <c r="B22" s="65"/>
      <c r="C22" s="19"/>
      <c r="D22" s="46"/>
      <c r="E22" s="47"/>
      <c r="F22" s="47"/>
      <c r="G22" s="66">
        <f t="shared" si="8"/>
        <v>0</v>
      </c>
      <c r="H22" s="2"/>
      <c r="I22" s="3"/>
      <c r="J22" s="3"/>
      <c r="K22" s="129">
        <f t="shared" si="9"/>
        <v>0</v>
      </c>
      <c r="L22" s="137"/>
      <c r="M22" s="3"/>
      <c r="N22" s="3"/>
      <c r="O22" s="132">
        <f t="shared" si="10"/>
        <v>0</v>
      </c>
      <c r="P22" s="139"/>
      <c r="Q22" s="3"/>
      <c r="R22" s="140"/>
      <c r="S22" s="135">
        <f t="shared" si="11"/>
        <v>0</v>
      </c>
      <c r="T22" s="136">
        <f t="shared" si="12"/>
        <v>0</v>
      </c>
      <c r="U22" s="136">
        <f t="shared" si="13"/>
        <v>0</v>
      </c>
      <c r="V22" s="81">
        <f t="shared" si="14"/>
        <v>0</v>
      </c>
      <c r="W22" s="89">
        <f t="shared" si="15"/>
        <v>0</v>
      </c>
      <c r="X22" s="91">
        <f>RANK(T22,T19:T28,0)</f>
        <v>2</v>
      </c>
    </row>
    <row r="23" spans="1:24" ht="20.100000000000001" hidden="1" customHeight="1" x14ac:dyDescent="0.2">
      <c r="A23" s="28">
        <v>10</v>
      </c>
      <c r="B23" s="65"/>
      <c r="C23" s="19"/>
      <c r="D23" s="46"/>
      <c r="E23" s="47"/>
      <c r="F23" s="47"/>
      <c r="G23" s="66">
        <f t="shared" si="8"/>
        <v>0</v>
      </c>
      <c r="H23" s="2"/>
      <c r="I23" s="3"/>
      <c r="J23" s="3"/>
      <c r="K23" s="129">
        <f t="shared" si="9"/>
        <v>0</v>
      </c>
      <c r="L23" s="137"/>
      <c r="M23" s="3"/>
      <c r="N23" s="3"/>
      <c r="O23" s="132">
        <f t="shared" si="10"/>
        <v>0</v>
      </c>
      <c r="P23" s="139"/>
      <c r="Q23" s="3"/>
      <c r="R23" s="140"/>
      <c r="S23" s="135">
        <f t="shared" si="11"/>
        <v>0</v>
      </c>
      <c r="T23" s="136">
        <f t="shared" si="12"/>
        <v>0</v>
      </c>
      <c r="U23" s="136">
        <f t="shared" si="13"/>
        <v>0</v>
      </c>
      <c r="V23" s="81">
        <f t="shared" si="14"/>
        <v>0</v>
      </c>
      <c r="W23" s="89">
        <f t="shared" si="15"/>
        <v>0</v>
      </c>
      <c r="X23" s="91">
        <f>RANK(T23,T19:T28,0)</f>
        <v>2</v>
      </c>
    </row>
    <row r="24" spans="1:24" ht="20.100000000000001" hidden="1" customHeight="1" x14ac:dyDescent="0.2">
      <c r="A24" s="28">
        <v>10</v>
      </c>
      <c r="B24" s="65"/>
      <c r="C24" s="19"/>
      <c r="D24" s="46"/>
      <c r="E24" s="47"/>
      <c r="F24" s="47"/>
      <c r="G24" s="66">
        <f t="shared" si="8"/>
        <v>0</v>
      </c>
      <c r="H24" s="2"/>
      <c r="I24" s="3"/>
      <c r="J24" s="3"/>
      <c r="K24" s="129">
        <f t="shared" si="9"/>
        <v>0</v>
      </c>
      <c r="L24" s="137"/>
      <c r="M24" s="3"/>
      <c r="N24" s="3"/>
      <c r="O24" s="132">
        <f t="shared" si="10"/>
        <v>0</v>
      </c>
      <c r="P24" s="139"/>
      <c r="Q24" s="3"/>
      <c r="R24" s="140"/>
      <c r="S24" s="135">
        <f t="shared" si="11"/>
        <v>0</v>
      </c>
      <c r="T24" s="136">
        <f t="shared" si="12"/>
        <v>0</v>
      </c>
      <c r="U24" s="136">
        <f t="shared" si="13"/>
        <v>0</v>
      </c>
      <c r="V24" s="81">
        <f t="shared" si="14"/>
        <v>0</v>
      </c>
      <c r="W24" s="89">
        <f t="shared" si="15"/>
        <v>0</v>
      </c>
      <c r="X24" s="91">
        <f>RANK(T24,T19:T28,0)</f>
        <v>2</v>
      </c>
    </row>
    <row r="25" spans="1:24" ht="20.100000000000001" hidden="1" customHeight="1" x14ac:dyDescent="0.2">
      <c r="A25" s="28">
        <v>10</v>
      </c>
      <c r="B25" s="65"/>
      <c r="C25" s="19"/>
      <c r="D25" s="46"/>
      <c r="E25" s="47"/>
      <c r="F25" s="47"/>
      <c r="G25" s="66">
        <f t="shared" si="8"/>
        <v>0</v>
      </c>
      <c r="H25" s="2"/>
      <c r="I25" s="3"/>
      <c r="J25" s="3"/>
      <c r="K25" s="129">
        <f t="shared" si="9"/>
        <v>0</v>
      </c>
      <c r="L25" s="137"/>
      <c r="M25" s="3"/>
      <c r="N25" s="3"/>
      <c r="O25" s="132">
        <f t="shared" si="10"/>
        <v>0</v>
      </c>
      <c r="P25" s="139"/>
      <c r="Q25" s="3"/>
      <c r="R25" s="140"/>
      <c r="S25" s="135">
        <f t="shared" si="11"/>
        <v>0</v>
      </c>
      <c r="T25" s="136">
        <f t="shared" si="12"/>
        <v>0</v>
      </c>
      <c r="U25" s="136">
        <f t="shared" si="13"/>
        <v>0</v>
      </c>
      <c r="V25" s="81">
        <f t="shared" si="14"/>
        <v>0</v>
      </c>
      <c r="W25" s="89">
        <f t="shared" si="15"/>
        <v>0</v>
      </c>
      <c r="X25" s="91">
        <f>RANK(T25,T19:T28,0)</f>
        <v>2</v>
      </c>
    </row>
    <row r="26" spans="1:24" ht="20.100000000000001" hidden="1" customHeight="1" x14ac:dyDescent="0.2">
      <c r="A26" s="28">
        <v>10</v>
      </c>
      <c r="B26" s="65"/>
      <c r="C26" s="19"/>
      <c r="D26" s="46"/>
      <c r="E26" s="47"/>
      <c r="F26" s="47"/>
      <c r="G26" s="66">
        <f t="shared" si="8"/>
        <v>0</v>
      </c>
      <c r="H26" s="2"/>
      <c r="I26" s="3"/>
      <c r="J26" s="3"/>
      <c r="K26" s="129">
        <f t="shared" si="9"/>
        <v>0</v>
      </c>
      <c r="L26" s="137"/>
      <c r="M26" s="3"/>
      <c r="N26" s="3"/>
      <c r="O26" s="132">
        <f t="shared" si="10"/>
        <v>0</v>
      </c>
      <c r="P26" s="139"/>
      <c r="Q26" s="3"/>
      <c r="R26" s="140"/>
      <c r="S26" s="135">
        <f t="shared" si="11"/>
        <v>0</v>
      </c>
      <c r="T26" s="136">
        <f t="shared" si="12"/>
        <v>0</v>
      </c>
      <c r="U26" s="136">
        <f t="shared" si="13"/>
        <v>0</v>
      </c>
      <c r="V26" s="81">
        <f t="shared" si="14"/>
        <v>0</v>
      </c>
      <c r="W26" s="89">
        <f t="shared" si="15"/>
        <v>0</v>
      </c>
      <c r="X26" s="91">
        <f>RANK(T26,T19:T28,0)</f>
        <v>2</v>
      </c>
    </row>
    <row r="27" spans="1:24" ht="20.100000000000001" hidden="1" customHeight="1" x14ac:dyDescent="0.2">
      <c r="A27" s="28">
        <v>10</v>
      </c>
      <c r="B27" s="65"/>
      <c r="C27" s="19"/>
      <c r="D27" s="46"/>
      <c r="E27" s="47"/>
      <c r="F27" s="47"/>
      <c r="G27" s="66">
        <f t="shared" si="8"/>
        <v>0</v>
      </c>
      <c r="H27" s="2"/>
      <c r="I27" s="3"/>
      <c r="J27" s="3"/>
      <c r="K27" s="129">
        <f t="shared" si="9"/>
        <v>0</v>
      </c>
      <c r="L27" s="137"/>
      <c r="M27" s="3"/>
      <c r="N27" s="3"/>
      <c r="O27" s="132">
        <f t="shared" si="10"/>
        <v>0</v>
      </c>
      <c r="P27" s="139"/>
      <c r="Q27" s="3"/>
      <c r="R27" s="140"/>
      <c r="S27" s="135">
        <f t="shared" si="11"/>
        <v>0</v>
      </c>
      <c r="T27" s="136">
        <f t="shared" si="12"/>
        <v>0</v>
      </c>
      <c r="U27" s="136">
        <f t="shared" si="13"/>
        <v>0</v>
      </c>
      <c r="V27" s="81">
        <f t="shared" si="14"/>
        <v>0</v>
      </c>
      <c r="W27" s="89">
        <f t="shared" si="15"/>
        <v>0</v>
      </c>
      <c r="X27" s="91">
        <f>RANK(T27,T19:T28,0)</f>
        <v>2</v>
      </c>
    </row>
    <row r="28" spans="1:24" ht="20.100000000000001" hidden="1" customHeight="1" thickBot="1" x14ac:dyDescent="0.25">
      <c r="A28" s="29">
        <v>10</v>
      </c>
      <c r="B28" s="68"/>
      <c r="C28" s="25"/>
      <c r="D28" s="69"/>
      <c r="E28" s="70"/>
      <c r="F28" s="70"/>
      <c r="G28" s="71">
        <f t="shared" si="8"/>
        <v>0</v>
      </c>
      <c r="H28" s="72"/>
      <c r="I28" s="73"/>
      <c r="J28" s="73"/>
      <c r="K28" s="144">
        <f t="shared" si="9"/>
        <v>0</v>
      </c>
      <c r="L28" s="145"/>
      <c r="M28" s="73"/>
      <c r="N28" s="73"/>
      <c r="O28" s="146">
        <f t="shared" si="10"/>
        <v>0</v>
      </c>
      <c r="P28" s="147"/>
      <c r="Q28" s="73"/>
      <c r="R28" s="148"/>
      <c r="S28" s="149">
        <f t="shared" si="11"/>
        <v>0</v>
      </c>
      <c r="T28" s="150">
        <f t="shared" si="12"/>
        <v>0</v>
      </c>
      <c r="U28" s="150">
        <f t="shared" si="13"/>
        <v>0</v>
      </c>
      <c r="V28" s="82">
        <f t="shared" si="14"/>
        <v>0</v>
      </c>
      <c r="W28" s="90">
        <f t="shared" si="15"/>
        <v>0</v>
      </c>
      <c r="X28" s="92">
        <f>RANK(T28,T19:T28,0)</f>
        <v>2</v>
      </c>
    </row>
    <row r="29" spans="1:24" ht="20.100000000000001" customHeight="1" thickBot="1" x14ac:dyDescent="0.25">
      <c r="A29" s="195" t="s">
        <v>60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</row>
    <row r="30" spans="1:24" ht="20.100000000000001" customHeight="1" x14ac:dyDescent="0.2">
      <c r="A30" s="27">
        <v>40.799999999999997</v>
      </c>
      <c r="B30" s="83" t="s">
        <v>37</v>
      </c>
      <c r="C30" s="23">
        <v>2007</v>
      </c>
      <c r="D30" s="84">
        <v>660</v>
      </c>
      <c r="E30" s="85">
        <v>660</v>
      </c>
      <c r="F30" s="85">
        <v>660</v>
      </c>
      <c r="G30" s="86">
        <f t="shared" ref="G30:G39" si="16">IF(MAX(D30:F30)&lt;0,0,MAX(D30:F30))/10</f>
        <v>66</v>
      </c>
      <c r="H30" s="15">
        <v>650</v>
      </c>
      <c r="I30" s="16">
        <v>650</v>
      </c>
      <c r="J30" s="16">
        <v>650</v>
      </c>
      <c r="K30" s="119">
        <f t="shared" ref="K30:K39" si="17">IF(MAX(H30:J30)&lt;0,0,MAX(H30:J30))/10</f>
        <v>65</v>
      </c>
      <c r="L30" s="152">
        <v>27</v>
      </c>
      <c r="M30" s="121">
        <v>31</v>
      </c>
      <c r="N30" s="16">
        <v>-34</v>
      </c>
      <c r="O30" s="122">
        <f t="shared" ref="O30:O39" si="18">IF(MAX(L30:N30)&lt;0,0,MAX(L30:N30))</f>
        <v>31</v>
      </c>
      <c r="P30" s="123">
        <v>34</v>
      </c>
      <c r="Q30" s="121">
        <v>38</v>
      </c>
      <c r="R30" s="154">
        <v>-40</v>
      </c>
      <c r="S30" s="125">
        <f>IF(MAX(P30:R30)&lt;0,0,MAX(P30:R30))</f>
        <v>38</v>
      </c>
      <c r="T30" s="126">
        <f>SUM(G30,K30,O30,S30)</f>
        <v>200</v>
      </c>
      <c r="U30" s="126">
        <f>SUM(O30,S30)</f>
        <v>69</v>
      </c>
      <c r="V30" s="87">
        <f>IF(ISNUMBER(A30), (IF(175.508&lt; A30,U30, TRUNC(10^(0.75194503*((LOG((A30/175.508)/LOG(10))*(LOG((A30/175.508)/LOG(10)))))),4)*U30)), 0)</f>
        <v>138.27600000000001</v>
      </c>
      <c r="W30" s="93">
        <f>SUM(G30,K30,V30)</f>
        <v>269.27600000000001</v>
      </c>
      <c r="X30" s="153">
        <f>RANK(T30,T30:T39,0)</f>
        <v>1</v>
      </c>
    </row>
    <row r="31" spans="1:24" ht="20.100000000000001" customHeight="1" x14ac:dyDescent="0.2">
      <c r="A31" s="28">
        <v>40</v>
      </c>
      <c r="B31" s="65" t="s">
        <v>38</v>
      </c>
      <c r="C31" s="19">
        <v>2007</v>
      </c>
      <c r="D31" s="46">
        <v>550</v>
      </c>
      <c r="E31" s="47">
        <v>550</v>
      </c>
      <c r="F31" s="47">
        <v>540</v>
      </c>
      <c r="G31" s="66">
        <f t="shared" si="16"/>
        <v>55</v>
      </c>
      <c r="H31" s="2">
        <v>510</v>
      </c>
      <c r="I31" s="3">
        <v>410</v>
      </c>
      <c r="J31" s="3">
        <v>520</v>
      </c>
      <c r="K31" s="129">
        <f t="shared" si="17"/>
        <v>52</v>
      </c>
      <c r="L31" s="155">
        <v>17</v>
      </c>
      <c r="M31" s="131">
        <v>20</v>
      </c>
      <c r="N31" s="3">
        <v>-22</v>
      </c>
      <c r="O31" s="132">
        <f t="shared" si="18"/>
        <v>20</v>
      </c>
      <c r="P31" s="133">
        <v>25</v>
      </c>
      <c r="Q31" s="131">
        <v>28</v>
      </c>
      <c r="R31" s="134">
        <v>31</v>
      </c>
      <c r="S31" s="135">
        <f t="shared" ref="S31:S39" si="19">IF(MAX(P31:R31)&lt;0,0,MAX(P31:R31))</f>
        <v>31</v>
      </c>
      <c r="T31" s="136">
        <f t="shared" ref="T31:T39" si="20">SUM(G31,K31,O31,S31)</f>
        <v>158</v>
      </c>
      <c r="U31" s="136">
        <f t="shared" ref="U31:U39" si="21">SUM(O31,S31)</f>
        <v>51</v>
      </c>
      <c r="V31" s="81">
        <f t="shared" ref="V31:V39" si="22">IF(ISNUMBER(A31), (IF(175.508&lt; A31,U31, TRUNC(10^(0.75194503*((LOG((A31/175.508)/LOG(10))*(LOG((A31/175.508)/LOG(10)))))),4)*U31)), 0)</f>
        <v>104.16240000000001</v>
      </c>
      <c r="W31" s="89">
        <f t="shared" ref="W31:W39" si="23">SUM(G31,K31,V31)</f>
        <v>211.16239999999999</v>
      </c>
      <c r="X31" s="91">
        <f>RANK(T31,T30:T39,0)</f>
        <v>2</v>
      </c>
    </row>
    <row r="32" spans="1:24" ht="20.100000000000001" hidden="1" customHeight="1" x14ac:dyDescent="0.2">
      <c r="A32" s="28">
        <v>10</v>
      </c>
      <c r="B32" s="65"/>
      <c r="C32" s="19"/>
      <c r="D32" s="46"/>
      <c r="E32" s="47"/>
      <c r="F32" s="47"/>
      <c r="G32" s="66">
        <f t="shared" si="16"/>
        <v>0</v>
      </c>
      <c r="H32" s="2"/>
      <c r="I32" s="3"/>
      <c r="J32" s="3"/>
      <c r="K32" s="129">
        <f t="shared" si="17"/>
        <v>0</v>
      </c>
      <c r="L32" s="137"/>
      <c r="M32" s="3"/>
      <c r="N32" s="3"/>
      <c r="O32" s="132">
        <f t="shared" si="18"/>
        <v>0</v>
      </c>
      <c r="P32" s="139"/>
      <c r="Q32" s="3"/>
      <c r="R32" s="140"/>
      <c r="S32" s="135">
        <f t="shared" si="19"/>
        <v>0</v>
      </c>
      <c r="T32" s="136">
        <f t="shared" si="20"/>
        <v>0</v>
      </c>
      <c r="U32" s="136">
        <f t="shared" si="21"/>
        <v>0</v>
      </c>
      <c r="V32" s="81">
        <f t="shared" si="22"/>
        <v>0</v>
      </c>
      <c r="W32" s="89">
        <f t="shared" si="23"/>
        <v>0</v>
      </c>
      <c r="X32" s="91">
        <f>RANK(T32,T30:T39,0)</f>
        <v>4</v>
      </c>
    </row>
    <row r="33" spans="1:24" ht="20.100000000000001" hidden="1" customHeight="1" x14ac:dyDescent="0.2">
      <c r="A33" s="28">
        <v>10</v>
      </c>
      <c r="B33" s="94"/>
      <c r="C33" s="19"/>
      <c r="D33" s="46"/>
      <c r="E33" s="47"/>
      <c r="F33" s="47"/>
      <c r="G33" s="66">
        <f t="shared" si="16"/>
        <v>0</v>
      </c>
      <c r="H33" s="2"/>
      <c r="I33" s="3"/>
      <c r="J33" s="3"/>
      <c r="K33" s="129">
        <f t="shared" si="17"/>
        <v>0</v>
      </c>
      <c r="L33" s="137"/>
      <c r="M33" s="3"/>
      <c r="N33" s="3"/>
      <c r="O33" s="132">
        <f t="shared" si="18"/>
        <v>0</v>
      </c>
      <c r="P33" s="139"/>
      <c r="Q33" s="3"/>
      <c r="R33" s="140"/>
      <c r="S33" s="135">
        <f t="shared" si="19"/>
        <v>0</v>
      </c>
      <c r="T33" s="136">
        <f t="shared" si="20"/>
        <v>0</v>
      </c>
      <c r="U33" s="136">
        <f t="shared" si="21"/>
        <v>0</v>
      </c>
      <c r="V33" s="81">
        <f t="shared" si="22"/>
        <v>0</v>
      </c>
      <c r="W33" s="89">
        <f t="shared" si="23"/>
        <v>0</v>
      </c>
      <c r="X33" s="91">
        <f>RANK(T33,T30:T39,0)</f>
        <v>4</v>
      </c>
    </row>
    <row r="34" spans="1:24" ht="20.100000000000001" customHeight="1" x14ac:dyDescent="0.2">
      <c r="A34" s="142">
        <v>41.9</v>
      </c>
      <c r="B34" s="143" t="s">
        <v>41</v>
      </c>
      <c r="C34" s="19">
        <v>2008</v>
      </c>
      <c r="D34" s="46">
        <v>560</v>
      </c>
      <c r="E34" s="47">
        <v>570</v>
      </c>
      <c r="F34" s="47">
        <v>550</v>
      </c>
      <c r="G34" s="66">
        <f t="shared" si="16"/>
        <v>57</v>
      </c>
      <c r="H34" s="2">
        <v>510</v>
      </c>
      <c r="I34" s="3">
        <v>500</v>
      </c>
      <c r="J34" s="3">
        <v>510</v>
      </c>
      <c r="K34" s="129">
        <f t="shared" si="17"/>
        <v>51</v>
      </c>
      <c r="L34" s="137">
        <v>0</v>
      </c>
      <c r="M34" s="3">
        <v>0</v>
      </c>
      <c r="N34" s="3">
        <v>0</v>
      </c>
      <c r="O34" s="132">
        <f t="shared" si="18"/>
        <v>0</v>
      </c>
      <c r="P34" s="139">
        <v>0</v>
      </c>
      <c r="Q34" s="3">
        <v>0</v>
      </c>
      <c r="R34" s="140">
        <v>0</v>
      </c>
      <c r="S34" s="135">
        <f t="shared" si="19"/>
        <v>0</v>
      </c>
      <c r="T34" s="136">
        <f t="shared" si="20"/>
        <v>108</v>
      </c>
      <c r="U34" s="136">
        <f t="shared" si="21"/>
        <v>0</v>
      </c>
      <c r="V34" s="81">
        <f t="shared" si="22"/>
        <v>0</v>
      </c>
      <c r="W34" s="89">
        <f t="shared" si="23"/>
        <v>108</v>
      </c>
      <c r="X34" s="91">
        <v>1</v>
      </c>
    </row>
    <row r="35" spans="1:24" ht="20.100000000000001" hidden="1" customHeight="1" x14ac:dyDescent="0.2">
      <c r="A35" s="28">
        <v>10</v>
      </c>
      <c r="B35" s="65"/>
      <c r="C35" s="19"/>
      <c r="D35" s="46"/>
      <c r="E35" s="47"/>
      <c r="F35" s="47"/>
      <c r="G35" s="66">
        <f t="shared" si="16"/>
        <v>0</v>
      </c>
      <c r="H35" s="2"/>
      <c r="I35" s="3"/>
      <c r="J35" s="3"/>
      <c r="K35" s="129">
        <f t="shared" si="17"/>
        <v>0</v>
      </c>
      <c r="L35" s="137"/>
      <c r="M35" s="3"/>
      <c r="N35" s="3"/>
      <c r="O35" s="132">
        <f t="shared" si="18"/>
        <v>0</v>
      </c>
      <c r="P35" s="139"/>
      <c r="Q35" s="3"/>
      <c r="R35" s="140"/>
      <c r="S35" s="135">
        <f t="shared" si="19"/>
        <v>0</v>
      </c>
      <c r="T35" s="136">
        <f t="shared" si="20"/>
        <v>0</v>
      </c>
      <c r="U35" s="136">
        <f t="shared" si="21"/>
        <v>0</v>
      </c>
      <c r="V35" s="81">
        <f t="shared" si="22"/>
        <v>0</v>
      </c>
      <c r="W35" s="89">
        <f t="shared" si="23"/>
        <v>0</v>
      </c>
      <c r="X35" s="91">
        <f>RANK(T35,T30:T39,0)</f>
        <v>4</v>
      </c>
    </row>
    <row r="36" spans="1:24" ht="20.100000000000001" hidden="1" customHeight="1" x14ac:dyDescent="0.2">
      <c r="A36" s="28">
        <v>10</v>
      </c>
      <c r="B36" s="65"/>
      <c r="C36" s="19"/>
      <c r="D36" s="46"/>
      <c r="E36" s="47"/>
      <c r="F36" s="47"/>
      <c r="G36" s="66">
        <f t="shared" si="16"/>
        <v>0</v>
      </c>
      <c r="H36" s="2"/>
      <c r="I36" s="3"/>
      <c r="J36" s="3"/>
      <c r="K36" s="129">
        <f t="shared" si="17"/>
        <v>0</v>
      </c>
      <c r="L36" s="137"/>
      <c r="M36" s="3"/>
      <c r="N36" s="3"/>
      <c r="O36" s="132">
        <f t="shared" si="18"/>
        <v>0</v>
      </c>
      <c r="P36" s="139"/>
      <c r="Q36" s="3"/>
      <c r="R36" s="140"/>
      <c r="S36" s="135">
        <f t="shared" si="19"/>
        <v>0</v>
      </c>
      <c r="T36" s="136">
        <f t="shared" si="20"/>
        <v>0</v>
      </c>
      <c r="U36" s="136">
        <f t="shared" si="21"/>
        <v>0</v>
      </c>
      <c r="V36" s="81">
        <f t="shared" si="22"/>
        <v>0</v>
      </c>
      <c r="W36" s="89">
        <f t="shared" si="23"/>
        <v>0</v>
      </c>
      <c r="X36" s="91">
        <f>RANK(T36,T30:T39,0)</f>
        <v>4</v>
      </c>
    </row>
    <row r="37" spans="1:24" ht="20.100000000000001" hidden="1" customHeight="1" x14ac:dyDescent="0.2">
      <c r="A37" s="28">
        <v>10</v>
      </c>
      <c r="B37" s="65"/>
      <c r="C37" s="19"/>
      <c r="D37" s="46"/>
      <c r="E37" s="47"/>
      <c r="F37" s="47"/>
      <c r="G37" s="66">
        <f t="shared" si="16"/>
        <v>0</v>
      </c>
      <c r="H37" s="2"/>
      <c r="I37" s="3"/>
      <c r="J37" s="3"/>
      <c r="K37" s="129">
        <f t="shared" si="17"/>
        <v>0</v>
      </c>
      <c r="L37" s="137"/>
      <c r="M37" s="3"/>
      <c r="N37" s="3"/>
      <c r="O37" s="132">
        <f t="shared" si="18"/>
        <v>0</v>
      </c>
      <c r="P37" s="139"/>
      <c r="Q37" s="3"/>
      <c r="R37" s="140"/>
      <c r="S37" s="135">
        <f t="shared" si="19"/>
        <v>0</v>
      </c>
      <c r="T37" s="136">
        <f t="shared" si="20"/>
        <v>0</v>
      </c>
      <c r="U37" s="136">
        <f t="shared" si="21"/>
        <v>0</v>
      </c>
      <c r="V37" s="81">
        <f t="shared" si="22"/>
        <v>0</v>
      </c>
      <c r="W37" s="89">
        <f t="shared" si="23"/>
        <v>0</v>
      </c>
      <c r="X37" s="91">
        <f>RANK(T37,T30:T39,0)</f>
        <v>4</v>
      </c>
    </row>
    <row r="38" spans="1:24" ht="20.100000000000001" hidden="1" customHeight="1" x14ac:dyDescent="0.2">
      <c r="A38" s="28">
        <v>10</v>
      </c>
      <c r="B38" s="65"/>
      <c r="C38" s="19"/>
      <c r="D38" s="46"/>
      <c r="E38" s="47"/>
      <c r="F38" s="47"/>
      <c r="G38" s="66">
        <f t="shared" si="16"/>
        <v>0</v>
      </c>
      <c r="H38" s="2"/>
      <c r="I38" s="3"/>
      <c r="J38" s="3"/>
      <c r="K38" s="129">
        <f t="shared" si="17"/>
        <v>0</v>
      </c>
      <c r="L38" s="137"/>
      <c r="M38" s="3"/>
      <c r="N38" s="3"/>
      <c r="O38" s="132">
        <f t="shared" si="18"/>
        <v>0</v>
      </c>
      <c r="P38" s="139"/>
      <c r="Q38" s="3"/>
      <c r="R38" s="140"/>
      <c r="S38" s="135">
        <f t="shared" si="19"/>
        <v>0</v>
      </c>
      <c r="T38" s="136">
        <f t="shared" si="20"/>
        <v>0</v>
      </c>
      <c r="U38" s="136">
        <f t="shared" si="21"/>
        <v>0</v>
      </c>
      <c r="V38" s="81">
        <f t="shared" si="22"/>
        <v>0</v>
      </c>
      <c r="W38" s="89">
        <f t="shared" si="23"/>
        <v>0</v>
      </c>
      <c r="X38" s="91">
        <f>RANK(T38,T30:T39,0)</f>
        <v>4</v>
      </c>
    </row>
    <row r="39" spans="1:24" ht="20.100000000000001" hidden="1" customHeight="1" thickBot="1" x14ac:dyDescent="0.25">
      <c r="A39" s="29">
        <v>10</v>
      </c>
      <c r="B39" s="68"/>
      <c r="C39" s="25"/>
      <c r="D39" s="69"/>
      <c r="E39" s="70"/>
      <c r="F39" s="70"/>
      <c r="G39" s="71">
        <f t="shared" si="16"/>
        <v>0</v>
      </c>
      <c r="H39" s="72"/>
      <c r="I39" s="73"/>
      <c r="J39" s="73"/>
      <c r="K39" s="144">
        <f t="shared" si="17"/>
        <v>0</v>
      </c>
      <c r="L39" s="145"/>
      <c r="M39" s="73"/>
      <c r="N39" s="73"/>
      <c r="O39" s="146">
        <f t="shared" si="18"/>
        <v>0</v>
      </c>
      <c r="P39" s="147"/>
      <c r="Q39" s="73"/>
      <c r="R39" s="148"/>
      <c r="S39" s="149">
        <f t="shared" si="19"/>
        <v>0</v>
      </c>
      <c r="T39" s="150">
        <f t="shared" si="20"/>
        <v>0</v>
      </c>
      <c r="U39" s="150">
        <f t="shared" si="21"/>
        <v>0</v>
      </c>
      <c r="V39" s="82">
        <f t="shared" si="22"/>
        <v>0</v>
      </c>
      <c r="W39" s="90">
        <f t="shared" si="23"/>
        <v>0</v>
      </c>
      <c r="X39" s="92">
        <f>RANK(T39,T30:T39,0)</f>
        <v>4</v>
      </c>
    </row>
    <row r="40" spans="1:24" ht="20.100000000000001" customHeight="1" thickBot="1" x14ac:dyDescent="0.25">
      <c r="A40" s="195" t="s">
        <v>61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7"/>
    </row>
    <row r="41" spans="1:24" ht="21" customHeight="1" x14ac:dyDescent="0.2">
      <c r="A41" s="27">
        <v>45</v>
      </c>
      <c r="B41" s="151" t="s">
        <v>62</v>
      </c>
      <c r="C41" s="23">
        <v>2008</v>
      </c>
      <c r="D41" s="84">
        <v>510</v>
      </c>
      <c r="E41" s="85">
        <v>510</v>
      </c>
      <c r="F41" s="85">
        <v>530</v>
      </c>
      <c r="G41" s="86">
        <f t="shared" ref="G41:G50" si="24">IF(MAX(D41:F41)&lt;0,0,MAX(D41:F41))/10</f>
        <v>53</v>
      </c>
      <c r="H41" s="15">
        <v>440</v>
      </c>
      <c r="I41" s="16">
        <v>470</v>
      </c>
      <c r="J41" s="16">
        <v>480</v>
      </c>
      <c r="K41" s="119">
        <f t="shared" ref="K41:K50" si="25">IF(MAX(H41:J41)&lt;0,0,MAX(H41:J41))/10</f>
        <v>48</v>
      </c>
      <c r="L41" s="152">
        <v>21</v>
      </c>
      <c r="M41" s="121">
        <v>23</v>
      </c>
      <c r="N41" s="121">
        <v>25</v>
      </c>
      <c r="O41" s="122">
        <f t="shared" ref="O41:O50" si="26">IF(MAX(L41:N41)&lt;0,0,MAX(L41:N41))</f>
        <v>25</v>
      </c>
      <c r="P41" s="123">
        <v>25</v>
      </c>
      <c r="Q41" s="121">
        <v>28</v>
      </c>
      <c r="R41" s="154">
        <v>-30</v>
      </c>
      <c r="S41" s="125">
        <f>IF(MAX(P41:R41)&lt;0,0,MAX(P41:R41))</f>
        <v>28</v>
      </c>
      <c r="T41" s="126">
        <f>SUM(G41,K41,O41,S41)</f>
        <v>154</v>
      </c>
      <c r="U41" s="126">
        <f>SUM(O41,S41)</f>
        <v>53</v>
      </c>
      <c r="V41" s="87">
        <f>IF(ISNUMBER(A41), (IF(175.508&lt; A41,U41, TRUNC(10^(0.75194503*((LOG((A41/175.508)/LOG(10))*(LOG((A41/175.508)/LOG(10)))))),4)*U41)), 0)</f>
        <v>97.048299999999998</v>
      </c>
      <c r="W41" s="93">
        <f>SUM(G41,K41,V41)</f>
        <v>198.04829999999998</v>
      </c>
      <c r="X41" s="153">
        <f>RANK(T41,T41:T50,0)</f>
        <v>1</v>
      </c>
    </row>
    <row r="42" spans="1:24" ht="19.5" customHeight="1" x14ac:dyDescent="0.2">
      <c r="A42" s="28">
        <v>48.8</v>
      </c>
      <c r="B42" s="156" t="s">
        <v>63</v>
      </c>
      <c r="C42" s="157">
        <v>2005</v>
      </c>
      <c r="D42" s="46">
        <v>0</v>
      </c>
      <c r="E42" s="47">
        <v>0</v>
      </c>
      <c r="F42" s="47">
        <v>0</v>
      </c>
      <c r="G42" s="66">
        <f t="shared" si="24"/>
        <v>0</v>
      </c>
      <c r="H42" s="2">
        <v>0</v>
      </c>
      <c r="I42" s="3">
        <v>0</v>
      </c>
      <c r="J42" s="3">
        <v>0</v>
      </c>
      <c r="K42" s="129">
        <f t="shared" si="25"/>
        <v>0</v>
      </c>
      <c r="L42" s="155">
        <v>35</v>
      </c>
      <c r="M42" s="131">
        <v>38</v>
      </c>
      <c r="N42" s="131">
        <v>41</v>
      </c>
      <c r="O42" s="132">
        <f t="shared" si="26"/>
        <v>41</v>
      </c>
      <c r="P42" s="133">
        <v>45</v>
      </c>
      <c r="Q42" s="131">
        <v>49</v>
      </c>
      <c r="R42" s="134">
        <v>52</v>
      </c>
      <c r="S42" s="135">
        <f t="shared" ref="S42:S50" si="27">IF(MAX(P42:R42)&lt;0,0,MAX(P42:R42))</f>
        <v>52</v>
      </c>
      <c r="T42" s="136">
        <f t="shared" ref="T42:T50" si="28">SUM(G42,K42,O42,S42)</f>
        <v>93</v>
      </c>
      <c r="U42" s="136">
        <f t="shared" ref="U42:U50" si="29">SUM(O42,S42)</f>
        <v>93</v>
      </c>
      <c r="V42" s="81">
        <f t="shared" ref="V42:V50" si="30">IF(ISNUMBER(A42), (IF(175.508&lt; A42,U42, TRUNC(10^(0.75194503*((LOG((A42/175.508)/LOG(10))*(LOG((A42/175.508)/LOG(10)))))),4)*U42)), 0)</f>
        <v>158.78819999999999</v>
      </c>
      <c r="W42" s="89">
        <f t="shared" ref="W42:W50" si="31">SUM(G42,K42,V42)</f>
        <v>158.78819999999999</v>
      </c>
      <c r="X42" s="91">
        <v>1</v>
      </c>
    </row>
    <row r="43" spans="1:24" ht="21.75" hidden="1" customHeight="1" x14ac:dyDescent="0.2">
      <c r="A43" s="28">
        <v>10</v>
      </c>
      <c r="B43" s="65"/>
      <c r="C43" s="19"/>
      <c r="D43" s="46"/>
      <c r="E43" s="47"/>
      <c r="F43" s="47"/>
      <c r="G43" s="66">
        <f t="shared" si="24"/>
        <v>0</v>
      </c>
      <c r="H43" s="2"/>
      <c r="I43" s="3"/>
      <c r="J43" s="3"/>
      <c r="K43" s="129">
        <f t="shared" si="25"/>
        <v>0</v>
      </c>
      <c r="L43" s="137"/>
      <c r="M43" s="3"/>
      <c r="N43" s="3"/>
      <c r="O43" s="132">
        <f t="shared" si="26"/>
        <v>0</v>
      </c>
      <c r="P43" s="139"/>
      <c r="Q43" s="3"/>
      <c r="R43" s="140"/>
      <c r="S43" s="135">
        <f t="shared" si="27"/>
        <v>0</v>
      </c>
      <c r="T43" s="136">
        <f t="shared" si="28"/>
        <v>0</v>
      </c>
      <c r="U43" s="136">
        <f t="shared" si="29"/>
        <v>0</v>
      </c>
      <c r="V43" s="81">
        <f t="shared" si="30"/>
        <v>0</v>
      </c>
      <c r="W43" s="89">
        <f t="shared" si="31"/>
        <v>0</v>
      </c>
      <c r="X43" s="91">
        <f>RANK(T43,T41:T50,0)</f>
        <v>3</v>
      </c>
    </row>
    <row r="44" spans="1:24" ht="4.9000000000000004" hidden="1" customHeight="1" x14ac:dyDescent="0.2">
      <c r="A44" s="28"/>
      <c r="B44" s="65"/>
      <c r="C44" s="19"/>
      <c r="D44" s="46"/>
      <c r="E44" s="47"/>
      <c r="F44" s="47"/>
      <c r="G44" s="66">
        <f t="shared" si="24"/>
        <v>0</v>
      </c>
      <c r="H44" s="2"/>
      <c r="I44" s="3"/>
      <c r="J44" s="3"/>
      <c r="K44" s="129">
        <f t="shared" si="25"/>
        <v>0</v>
      </c>
      <c r="L44" s="137"/>
      <c r="M44" s="3"/>
      <c r="N44" s="3"/>
      <c r="O44" s="132">
        <f t="shared" si="26"/>
        <v>0</v>
      </c>
      <c r="P44" s="139"/>
      <c r="Q44" s="3"/>
      <c r="R44" s="140"/>
      <c r="S44" s="135">
        <f t="shared" si="27"/>
        <v>0</v>
      </c>
      <c r="T44" s="136">
        <f t="shared" si="28"/>
        <v>0</v>
      </c>
      <c r="U44" s="136">
        <f t="shared" si="29"/>
        <v>0</v>
      </c>
      <c r="V44" s="81">
        <f t="shared" si="30"/>
        <v>0</v>
      </c>
      <c r="W44" s="89">
        <f t="shared" si="31"/>
        <v>0</v>
      </c>
      <c r="X44" s="91">
        <f>RANK(T44,T41:T50,0)</f>
        <v>3</v>
      </c>
    </row>
    <row r="45" spans="1:24" ht="4.9000000000000004" hidden="1" customHeight="1" x14ac:dyDescent="0.2">
      <c r="A45" s="28"/>
      <c r="B45" s="65"/>
      <c r="C45" s="19"/>
      <c r="D45" s="46"/>
      <c r="E45" s="47"/>
      <c r="F45" s="47"/>
      <c r="G45" s="66">
        <f t="shared" si="24"/>
        <v>0</v>
      </c>
      <c r="H45" s="2"/>
      <c r="I45" s="3"/>
      <c r="J45" s="3"/>
      <c r="K45" s="129">
        <f t="shared" si="25"/>
        <v>0</v>
      </c>
      <c r="L45" s="137"/>
      <c r="M45" s="3"/>
      <c r="N45" s="3"/>
      <c r="O45" s="132">
        <f t="shared" si="26"/>
        <v>0</v>
      </c>
      <c r="P45" s="139"/>
      <c r="Q45" s="3"/>
      <c r="R45" s="140"/>
      <c r="S45" s="135">
        <f t="shared" si="27"/>
        <v>0</v>
      </c>
      <c r="T45" s="136">
        <f t="shared" si="28"/>
        <v>0</v>
      </c>
      <c r="U45" s="136">
        <f t="shared" si="29"/>
        <v>0</v>
      </c>
      <c r="V45" s="81">
        <f t="shared" si="30"/>
        <v>0</v>
      </c>
      <c r="W45" s="89">
        <f t="shared" si="31"/>
        <v>0</v>
      </c>
      <c r="X45" s="91">
        <f>RANK(T45,T41:T50,0)</f>
        <v>3</v>
      </c>
    </row>
    <row r="46" spans="1:24" ht="19.899999999999999" hidden="1" customHeight="1" x14ac:dyDescent="0.2">
      <c r="A46" s="28"/>
      <c r="B46" s="65"/>
      <c r="C46" s="19"/>
      <c r="D46" s="46"/>
      <c r="E46" s="47"/>
      <c r="F46" s="47"/>
      <c r="G46" s="66">
        <f t="shared" si="24"/>
        <v>0</v>
      </c>
      <c r="H46" s="2"/>
      <c r="I46" s="3"/>
      <c r="J46" s="3"/>
      <c r="K46" s="129">
        <f t="shared" si="25"/>
        <v>0</v>
      </c>
      <c r="L46" s="137"/>
      <c r="M46" s="3"/>
      <c r="N46" s="3"/>
      <c r="O46" s="132">
        <f t="shared" si="26"/>
        <v>0</v>
      </c>
      <c r="P46" s="139"/>
      <c r="Q46" s="3"/>
      <c r="R46" s="140"/>
      <c r="S46" s="135">
        <f t="shared" si="27"/>
        <v>0</v>
      </c>
      <c r="T46" s="136">
        <f t="shared" si="28"/>
        <v>0</v>
      </c>
      <c r="U46" s="136">
        <f t="shared" si="29"/>
        <v>0</v>
      </c>
      <c r="V46" s="81">
        <f t="shared" si="30"/>
        <v>0</v>
      </c>
      <c r="W46" s="89">
        <f t="shared" si="31"/>
        <v>0</v>
      </c>
      <c r="X46" s="91">
        <f>RANK(T46,T41:T50,0)</f>
        <v>3</v>
      </c>
    </row>
    <row r="47" spans="1:24" ht="19.899999999999999" hidden="1" customHeight="1" x14ac:dyDescent="0.2">
      <c r="A47" s="28"/>
      <c r="B47" s="65"/>
      <c r="C47" s="19"/>
      <c r="D47" s="46"/>
      <c r="E47" s="47"/>
      <c r="F47" s="47"/>
      <c r="G47" s="66">
        <f t="shared" si="24"/>
        <v>0</v>
      </c>
      <c r="H47" s="2"/>
      <c r="I47" s="3"/>
      <c r="J47" s="3"/>
      <c r="K47" s="129">
        <f t="shared" si="25"/>
        <v>0</v>
      </c>
      <c r="L47" s="137"/>
      <c r="M47" s="3"/>
      <c r="N47" s="3"/>
      <c r="O47" s="132">
        <f t="shared" si="26"/>
        <v>0</v>
      </c>
      <c r="P47" s="139"/>
      <c r="Q47" s="3"/>
      <c r="R47" s="140"/>
      <c r="S47" s="135">
        <f t="shared" si="27"/>
        <v>0</v>
      </c>
      <c r="T47" s="136">
        <f t="shared" si="28"/>
        <v>0</v>
      </c>
      <c r="U47" s="136">
        <f t="shared" si="29"/>
        <v>0</v>
      </c>
      <c r="V47" s="81">
        <f t="shared" si="30"/>
        <v>0</v>
      </c>
      <c r="W47" s="89">
        <f t="shared" si="31"/>
        <v>0</v>
      </c>
      <c r="X47" s="91">
        <f>RANK(T47,T41:T50,0)</f>
        <v>3</v>
      </c>
    </row>
    <row r="48" spans="1:24" ht="19.899999999999999" hidden="1" customHeight="1" x14ac:dyDescent="0.2">
      <c r="A48" s="28"/>
      <c r="B48" s="65"/>
      <c r="C48" s="19"/>
      <c r="D48" s="46"/>
      <c r="E48" s="47"/>
      <c r="F48" s="47"/>
      <c r="G48" s="66">
        <f t="shared" si="24"/>
        <v>0</v>
      </c>
      <c r="H48" s="2"/>
      <c r="I48" s="3"/>
      <c r="J48" s="3"/>
      <c r="K48" s="129">
        <f t="shared" si="25"/>
        <v>0</v>
      </c>
      <c r="L48" s="137"/>
      <c r="M48" s="3"/>
      <c r="N48" s="3"/>
      <c r="O48" s="132">
        <f t="shared" si="26"/>
        <v>0</v>
      </c>
      <c r="P48" s="139"/>
      <c r="Q48" s="3"/>
      <c r="R48" s="140"/>
      <c r="S48" s="135">
        <f t="shared" si="27"/>
        <v>0</v>
      </c>
      <c r="T48" s="136">
        <f t="shared" si="28"/>
        <v>0</v>
      </c>
      <c r="U48" s="136">
        <f t="shared" si="29"/>
        <v>0</v>
      </c>
      <c r="V48" s="81">
        <f t="shared" si="30"/>
        <v>0</v>
      </c>
      <c r="W48" s="89">
        <f t="shared" si="31"/>
        <v>0</v>
      </c>
      <c r="X48" s="91">
        <f>RANK(T48,T41:T50,0)</f>
        <v>3</v>
      </c>
    </row>
    <row r="49" spans="1:24" ht="19.899999999999999" hidden="1" customHeight="1" x14ac:dyDescent="0.2">
      <c r="A49" s="28"/>
      <c r="B49" s="65"/>
      <c r="C49" s="19"/>
      <c r="D49" s="46"/>
      <c r="E49" s="47"/>
      <c r="F49" s="47"/>
      <c r="G49" s="66">
        <f t="shared" si="24"/>
        <v>0</v>
      </c>
      <c r="H49" s="2"/>
      <c r="I49" s="3"/>
      <c r="J49" s="3"/>
      <c r="K49" s="129">
        <f t="shared" si="25"/>
        <v>0</v>
      </c>
      <c r="L49" s="137"/>
      <c r="M49" s="3"/>
      <c r="N49" s="3"/>
      <c r="O49" s="132">
        <f t="shared" si="26"/>
        <v>0</v>
      </c>
      <c r="P49" s="139"/>
      <c r="Q49" s="3"/>
      <c r="R49" s="140"/>
      <c r="S49" s="135">
        <f t="shared" si="27"/>
        <v>0</v>
      </c>
      <c r="T49" s="136">
        <f t="shared" si="28"/>
        <v>0</v>
      </c>
      <c r="U49" s="136">
        <f t="shared" si="29"/>
        <v>0</v>
      </c>
      <c r="V49" s="81">
        <f t="shared" si="30"/>
        <v>0</v>
      </c>
      <c r="W49" s="89">
        <f t="shared" si="31"/>
        <v>0</v>
      </c>
      <c r="X49" s="91">
        <f>RANK(T49,T41:T50,0)</f>
        <v>3</v>
      </c>
    </row>
    <row r="50" spans="1:24" ht="19.899999999999999" hidden="1" customHeight="1" thickBot="1" x14ac:dyDescent="0.25">
      <c r="A50" s="29"/>
      <c r="B50" s="68"/>
      <c r="C50" s="25"/>
      <c r="D50" s="69"/>
      <c r="E50" s="70"/>
      <c r="F50" s="70"/>
      <c r="G50" s="71">
        <f t="shared" si="24"/>
        <v>0</v>
      </c>
      <c r="H50" s="72"/>
      <c r="I50" s="73"/>
      <c r="J50" s="73"/>
      <c r="K50" s="144">
        <f t="shared" si="25"/>
        <v>0</v>
      </c>
      <c r="L50" s="145"/>
      <c r="M50" s="73"/>
      <c r="N50" s="73"/>
      <c r="O50" s="146">
        <f t="shared" si="26"/>
        <v>0</v>
      </c>
      <c r="P50" s="147"/>
      <c r="Q50" s="73"/>
      <c r="R50" s="148"/>
      <c r="S50" s="149">
        <f t="shared" si="27"/>
        <v>0</v>
      </c>
      <c r="T50" s="150">
        <f t="shared" si="28"/>
        <v>0</v>
      </c>
      <c r="U50" s="150">
        <f t="shared" si="29"/>
        <v>0</v>
      </c>
      <c r="V50" s="82">
        <f t="shared" si="30"/>
        <v>0</v>
      </c>
      <c r="W50" s="90">
        <f t="shared" si="31"/>
        <v>0</v>
      </c>
      <c r="X50" s="92">
        <f>RANK(T50,T41:T50,0)</f>
        <v>3</v>
      </c>
    </row>
    <row r="51" spans="1:24" ht="20.100000000000001" customHeight="1" thickBot="1" x14ac:dyDescent="0.25">
      <c r="A51" s="195" t="s">
        <v>64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7"/>
    </row>
    <row r="52" spans="1:24" ht="19.149999999999999" customHeight="1" x14ac:dyDescent="0.2">
      <c r="A52" s="27">
        <v>55</v>
      </c>
      <c r="B52" s="158" t="s">
        <v>65</v>
      </c>
      <c r="C52" s="159">
        <v>2005</v>
      </c>
      <c r="D52" s="84">
        <v>0</v>
      </c>
      <c r="E52" s="85">
        <v>0</v>
      </c>
      <c r="F52" s="85">
        <v>0</v>
      </c>
      <c r="G52" s="86">
        <f t="shared" ref="G52:G61" si="32">IF(MAX(D52:F52)&lt;0,0,MAX(D52:F52))/10</f>
        <v>0</v>
      </c>
      <c r="H52" s="15">
        <v>0</v>
      </c>
      <c r="I52" s="16">
        <v>0</v>
      </c>
      <c r="J52" s="16">
        <v>0</v>
      </c>
      <c r="K52" s="119">
        <f t="shared" ref="K52:K61" si="33">IF(MAX(H52:J52)&lt;0,0,MAX(H52:J52))/10</f>
        <v>0</v>
      </c>
      <c r="L52" s="152">
        <v>46</v>
      </c>
      <c r="M52" s="121">
        <v>48</v>
      </c>
      <c r="N52" s="16">
        <v>-50</v>
      </c>
      <c r="O52" s="122">
        <f t="shared" ref="O52:O61" si="34">IF(MAX(L52:N52)&lt;0,0,MAX(L52:N52))</f>
        <v>48</v>
      </c>
      <c r="P52" s="123">
        <v>58</v>
      </c>
      <c r="Q52" s="121">
        <v>61</v>
      </c>
      <c r="R52" s="154">
        <v>-63</v>
      </c>
      <c r="S52" s="125">
        <f>IF(MAX(P52:R52)&lt;0,0,MAX(P52:R52))</f>
        <v>61</v>
      </c>
      <c r="T52" s="126">
        <f>SUM(G52,K52,O52,S52)</f>
        <v>109</v>
      </c>
      <c r="U52" s="126">
        <f>SUM(O52,S52)</f>
        <v>109</v>
      </c>
      <c r="V52" s="87">
        <f>IF(ISNUMBER(A52), (IF(175.508&lt; A52,U52, TRUNC(10^(0.75194503*((LOG((A52/175.508)/LOG(10))*(LOG((A52/175.508)/LOG(10)))))),4)*U52)), 0)</f>
        <v>169.18979999999999</v>
      </c>
      <c r="W52" s="93">
        <f>SUM(G52,K52,V52)</f>
        <v>169.18979999999999</v>
      </c>
      <c r="X52" s="153">
        <f>RANK(T52,T52:T61,0)</f>
        <v>1</v>
      </c>
    </row>
    <row r="53" spans="1:24" ht="20.100000000000001" hidden="1" customHeight="1" x14ac:dyDescent="0.2">
      <c r="A53" s="28">
        <v>10</v>
      </c>
      <c r="B53" s="65"/>
      <c r="C53" s="19"/>
      <c r="D53" s="46"/>
      <c r="E53" s="47"/>
      <c r="F53" s="47"/>
      <c r="G53" s="66">
        <f t="shared" si="32"/>
        <v>0</v>
      </c>
      <c r="H53" s="2"/>
      <c r="I53" s="3"/>
      <c r="J53" s="3"/>
      <c r="K53" s="129">
        <f t="shared" si="33"/>
        <v>0</v>
      </c>
      <c r="L53" s="137"/>
      <c r="M53" s="3"/>
      <c r="N53" s="3"/>
      <c r="O53" s="132">
        <f t="shared" si="34"/>
        <v>0</v>
      </c>
      <c r="P53" s="139"/>
      <c r="Q53" s="3"/>
      <c r="R53" s="140"/>
      <c r="S53" s="135">
        <f t="shared" ref="S53:S61" si="35">IF(MAX(P53:R53)&lt;0,0,MAX(P53:R53))</f>
        <v>0</v>
      </c>
      <c r="T53" s="136">
        <f t="shared" ref="T53:T61" si="36">SUM(G53,K53,O53,S53)</f>
        <v>0</v>
      </c>
      <c r="U53" s="136">
        <f t="shared" ref="U53:U61" si="37">SUM(O53,S53)</f>
        <v>0</v>
      </c>
      <c r="V53" s="81">
        <f t="shared" ref="V53:V61" si="38">IF(ISNUMBER(A53), (IF(175.508&lt; A53,U53, TRUNC(10^(0.75194503*((LOG((A53/175.508)/LOG(10))*(LOG((A53/175.508)/LOG(10)))))),4)*U53)), 0)</f>
        <v>0</v>
      </c>
      <c r="W53" s="89">
        <f t="shared" ref="W53:W61" si="39">SUM(G53,K53,V53)</f>
        <v>0</v>
      </c>
      <c r="X53" s="91">
        <f>RANK(T53,T52:T61,0)</f>
        <v>2</v>
      </c>
    </row>
    <row r="54" spans="1:24" ht="20.100000000000001" hidden="1" customHeight="1" x14ac:dyDescent="0.2">
      <c r="A54" s="28">
        <v>10</v>
      </c>
      <c r="B54" s="65"/>
      <c r="C54" s="19"/>
      <c r="D54" s="46"/>
      <c r="E54" s="47"/>
      <c r="F54" s="47"/>
      <c r="G54" s="66">
        <f t="shared" si="32"/>
        <v>0</v>
      </c>
      <c r="H54" s="2"/>
      <c r="I54" s="3"/>
      <c r="J54" s="3"/>
      <c r="K54" s="129">
        <f t="shared" si="33"/>
        <v>0</v>
      </c>
      <c r="L54" s="137"/>
      <c r="M54" s="3"/>
      <c r="N54" s="3"/>
      <c r="O54" s="132">
        <f t="shared" si="34"/>
        <v>0</v>
      </c>
      <c r="P54" s="139"/>
      <c r="Q54" s="3"/>
      <c r="R54" s="140"/>
      <c r="S54" s="135">
        <f t="shared" si="35"/>
        <v>0</v>
      </c>
      <c r="T54" s="136">
        <f t="shared" si="36"/>
        <v>0</v>
      </c>
      <c r="U54" s="136">
        <f t="shared" si="37"/>
        <v>0</v>
      </c>
      <c r="V54" s="81">
        <f t="shared" si="38"/>
        <v>0</v>
      </c>
      <c r="W54" s="89">
        <f t="shared" si="39"/>
        <v>0</v>
      </c>
      <c r="X54" s="91">
        <f>RANK(T54,T52:T61,0)</f>
        <v>2</v>
      </c>
    </row>
    <row r="55" spans="1:24" ht="20.100000000000001" hidden="1" customHeight="1" x14ac:dyDescent="0.2">
      <c r="A55" s="28">
        <v>10</v>
      </c>
      <c r="B55" s="65"/>
      <c r="C55" s="19"/>
      <c r="D55" s="46"/>
      <c r="E55" s="47"/>
      <c r="F55" s="47"/>
      <c r="G55" s="66">
        <f t="shared" si="32"/>
        <v>0</v>
      </c>
      <c r="H55" s="2"/>
      <c r="I55" s="3"/>
      <c r="J55" s="3"/>
      <c r="K55" s="129">
        <f t="shared" si="33"/>
        <v>0</v>
      </c>
      <c r="L55" s="137"/>
      <c r="M55" s="3"/>
      <c r="N55" s="3"/>
      <c r="O55" s="132">
        <f t="shared" si="34"/>
        <v>0</v>
      </c>
      <c r="P55" s="139"/>
      <c r="Q55" s="3"/>
      <c r="R55" s="140"/>
      <c r="S55" s="135">
        <f t="shared" si="35"/>
        <v>0</v>
      </c>
      <c r="T55" s="136">
        <f t="shared" si="36"/>
        <v>0</v>
      </c>
      <c r="U55" s="136">
        <f t="shared" si="37"/>
        <v>0</v>
      </c>
      <c r="V55" s="81">
        <f t="shared" si="38"/>
        <v>0</v>
      </c>
      <c r="W55" s="89">
        <f t="shared" si="39"/>
        <v>0</v>
      </c>
      <c r="X55" s="91">
        <f>RANK(T55,T52:T61,0)</f>
        <v>2</v>
      </c>
    </row>
    <row r="56" spans="1:24" ht="19.899999999999999" hidden="1" customHeight="1" x14ac:dyDescent="0.2">
      <c r="A56" s="28">
        <v>10</v>
      </c>
      <c r="B56" s="65"/>
      <c r="C56" s="19"/>
      <c r="D56" s="46"/>
      <c r="E56" s="47"/>
      <c r="F56" s="47"/>
      <c r="G56" s="66">
        <f t="shared" si="32"/>
        <v>0</v>
      </c>
      <c r="H56" s="2"/>
      <c r="I56" s="3"/>
      <c r="J56" s="3"/>
      <c r="K56" s="129">
        <f t="shared" si="33"/>
        <v>0</v>
      </c>
      <c r="L56" s="137"/>
      <c r="M56" s="3"/>
      <c r="N56" s="3"/>
      <c r="O56" s="132">
        <f t="shared" si="34"/>
        <v>0</v>
      </c>
      <c r="P56" s="139"/>
      <c r="Q56" s="3"/>
      <c r="R56" s="140"/>
      <c r="S56" s="135">
        <f t="shared" si="35"/>
        <v>0</v>
      </c>
      <c r="T56" s="136">
        <f t="shared" si="36"/>
        <v>0</v>
      </c>
      <c r="U56" s="136">
        <f t="shared" si="37"/>
        <v>0</v>
      </c>
      <c r="V56" s="81">
        <f t="shared" si="38"/>
        <v>0</v>
      </c>
      <c r="W56" s="89">
        <f t="shared" si="39"/>
        <v>0</v>
      </c>
      <c r="X56" s="91">
        <f>RANK(T56,T52:T61,0)</f>
        <v>2</v>
      </c>
    </row>
    <row r="57" spans="1:24" ht="3.75" hidden="1" customHeight="1" x14ac:dyDescent="0.2">
      <c r="A57" s="28"/>
      <c r="B57" s="65"/>
      <c r="C57" s="19"/>
      <c r="D57" s="46"/>
      <c r="E57" s="47"/>
      <c r="F57" s="47"/>
      <c r="G57" s="66">
        <f t="shared" si="32"/>
        <v>0</v>
      </c>
      <c r="H57" s="2"/>
      <c r="I57" s="3"/>
      <c r="J57" s="3"/>
      <c r="K57" s="129">
        <f t="shared" si="33"/>
        <v>0</v>
      </c>
      <c r="L57" s="137"/>
      <c r="M57" s="3"/>
      <c r="N57" s="3"/>
      <c r="O57" s="132">
        <f t="shared" si="34"/>
        <v>0</v>
      </c>
      <c r="P57" s="139"/>
      <c r="Q57" s="3"/>
      <c r="R57" s="140"/>
      <c r="S57" s="135">
        <f t="shared" si="35"/>
        <v>0</v>
      </c>
      <c r="T57" s="136">
        <f t="shared" si="36"/>
        <v>0</v>
      </c>
      <c r="U57" s="136">
        <f t="shared" si="37"/>
        <v>0</v>
      </c>
      <c r="V57" s="81">
        <f t="shared" si="38"/>
        <v>0</v>
      </c>
      <c r="W57" s="89">
        <f t="shared" si="39"/>
        <v>0</v>
      </c>
      <c r="X57" s="91">
        <f>RANK(T57,T52:T61,0)</f>
        <v>2</v>
      </c>
    </row>
    <row r="58" spans="1:24" ht="19.899999999999999" hidden="1" customHeight="1" x14ac:dyDescent="0.2">
      <c r="A58" s="28"/>
      <c r="B58" s="65"/>
      <c r="C58" s="19"/>
      <c r="D58" s="46"/>
      <c r="E58" s="47"/>
      <c r="F58" s="47"/>
      <c r="G58" s="66">
        <f t="shared" si="32"/>
        <v>0</v>
      </c>
      <c r="H58" s="2"/>
      <c r="I58" s="3"/>
      <c r="J58" s="3"/>
      <c r="K58" s="129">
        <f t="shared" si="33"/>
        <v>0</v>
      </c>
      <c r="L58" s="137"/>
      <c r="M58" s="3"/>
      <c r="N58" s="3"/>
      <c r="O58" s="132">
        <f t="shared" si="34"/>
        <v>0</v>
      </c>
      <c r="P58" s="139"/>
      <c r="Q58" s="3"/>
      <c r="R58" s="140"/>
      <c r="S58" s="135">
        <f t="shared" si="35"/>
        <v>0</v>
      </c>
      <c r="T58" s="136">
        <f t="shared" si="36"/>
        <v>0</v>
      </c>
      <c r="U58" s="136">
        <f t="shared" si="37"/>
        <v>0</v>
      </c>
      <c r="V58" s="81">
        <f t="shared" si="38"/>
        <v>0</v>
      </c>
      <c r="W58" s="89">
        <f t="shared" si="39"/>
        <v>0</v>
      </c>
      <c r="X58" s="91">
        <f>RANK(T58,T52:T61,0)</f>
        <v>2</v>
      </c>
    </row>
    <row r="59" spans="1:24" ht="19.899999999999999" hidden="1" customHeight="1" x14ac:dyDescent="0.2">
      <c r="A59" s="28"/>
      <c r="B59" s="65"/>
      <c r="C59" s="19"/>
      <c r="D59" s="46"/>
      <c r="E59" s="47"/>
      <c r="F59" s="47"/>
      <c r="G59" s="66">
        <f t="shared" si="32"/>
        <v>0</v>
      </c>
      <c r="H59" s="2"/>
      <c r="I59" s="3"/>
      <c r="J59" s="3"/>
      <c r="K59" s="129">
        <f t="shared" si="33"/>
        <v>0</v>
      </c>
      <c r="L59" s="137"/>
      <c r="M59" s="3"/>
      <c r="N59" s="3"/>
      <c r="O59" s="132">
        <f t="shared" si="34"/>
        <v>0</v>
      </c>
      <c r="P59" s="139"/>
      <c r="Q59" s="3"/>
      <c r="R59" s="140"/>
      <c r="S59" s="135">
        <f t="shared" si="35"/>
        <v>0</v>
      </c>
      <c r="T59" s="136">
        <f t="shared" si="36"/>
        <v>0</v>
      </c>
      <c r="U59" s="136">
        <f t="shared" si="37"/>
        <v>0</v>
      </c>
      <c r="V59" s="81">
        <f t="shared" si="38"/>
        <v>0</v>
      </c>
      <c r="W59" s="89">
        <f t="shared" si="39"/>
        <v>0</v>
      </c>
      <c r="X59" s="91">
        <f>RANK(T59,T52:T61,0)</f>
        <v>2</v>
      </c>
    </row>
    <row r="60" spans="1:24" ht="19.899999999999999" hidden="1" customHeight="1" x14ac:dyDescent="0.2">
      <c r="A60" s="28"/>
      <c r="B60" s="65"/>
      <c r="C60" s="19"/>
      <c r="D60" s="46"/>
      <c r="E60" s="47"/>
      <c r="F60" s="47"/>
      <c r="G60" s="66">
        <f t="shared" si="32"/>
        <v>0</v>
      </c>
      <c r="H60" s="2"/>
      <c r="I60" s="3"/>
      <c r="J60" s="3"/>
      <c r="K60" s="129">
        <f t="shared" si="33"/>
        <v>0</v>
      </c>
      <c r="L60" s="137"/>
      <c r="M60" s="3"/>
      <c r="N60" s="3"/>
      <c r="O60" s="132">
        <f t="shared" si="34"/>
        <v>0</v>
      </c>
      <c r="P60" s="139"/>
      <c r="Q60" s="3"/>
      <c r="R60" s="140"/>
      <c r="S60" s="135">
        <f t="shared" si="35"/>
        <v>0</v>
      </c>
      <c r="T60" s="136">
        <f t="shared" si="36"/>
        <v>0</v>
      </c>
      <c r="U60" s="136">
        <f t="shared" si="37"/>
        <v>0</v>
      </c>
      <c r="V60" s="81">
        <f t="shared" si="38"/>
        <v>0</v>
      </c>
      <c r="W60" s="89">
        <f t="shared" si="39"/>
        <v>0</v>
      </c>
      <c r="X60" s="91">
        <f>RANK(T60,T52:T61,0)</f>
        <v>2</v>
      </c>
    </row>
    <row r="61" spans="1:24" ht="19.899999999999999" hidden="1" customHeight="1" thickBot="1" x14ac:dyDescent="0.25">
      <c r="A61" s="29"/>
      <c r="B61" s="68"/>
      <c r="C61" s="25"/>
      <c r="D61" s="69"/>
      <c r="E61" s="70"/>
      <c r="F61" s="70"/>
      <c r="G61" s="71">
        <f t="shared" si="32"/>
        <v>0</v>
      </c>
      <c r="H61" s="72"/>
      <c r="I61" s="73"/>
      <c r="J61" s="73"/>
      <c r="K61" s="144">
        <f t="shared" si="33"/>
        <v>0</v>
      </c>
      <c r="L61" s="145"/>
      <c r="M61" s="73"/>
      <c r="N61" s="73"/>
      <c r="O61" s="146">
        <f t="shared" si="34"/>
        <v>0</v>
      </c>
      <c r="P61" s="147"/>
      <c r="Q61" s="73"/>
      <c r="R61" s="148"/>
      <c r="S61" s="149">
        <f t="shared" si="35"/>
        <v>0</v>
      </c>
      <c r="T61" s="150">
        <f t="shared" si="36"/>
        <v>0</v>
      </c>
      <c r="U61" s="150">
        <f t="shared" si="37"/>
        <v>0</v>
      </c>
      <c r="V61" s="82">
        <f t="shared" si="38"/>
        <v>0</v>
      </c>
      <c r="W61" s="90">
        <f t="shared" si="39"/>
        <v>0</v>
      </c>
      <c r="X61" s="92">
        <f>RANK(T61,T52:T61,0)</f>
        <v>2</v>
      </c>
    </row>
    <row r="62" spans="1:24" ht="20.100000000000001" customHeight="1" thickBot="1" x14ac:dyDescent="0.25">
      <c r="A62" s="195" t="s">
        <v>66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7"/>
    </row>
    <row r="63" spans="1:24" ht="20.100000000000001" customHeight="1" x14ac:dyDescent="0.2">
      <c r="A63" s="27">
        <v>60.9</v>
      </c>
      <c r="B63" s="83" t="s">
        <v>39</v>
      </c>
      <c r="C63" s="23">
        <v>2008</v>
      </c>
      <c r="D63" s="84">
        <v>590</v>
      </c>
      <c r="E63" s="85">
        <v>570</v>
      </c>
      <c r="F63" s="85">
        <v>570</v>
      </c>
      <c r="G63" s="86">
        <f t="shared" ref="G63:G72" si="40">IF(MAX(D63:F63)&lt;0,0,MAX(D63:F63))/10</f>
        <v>59</v>
      </c>
      <c r="H63" s="15">
        <v>640</v>
      </c>
      <c r="I63" s="16">
        <v>600</v>
      </c>
      <c r="J63" s="16">
        <v>590</v>
      </c>
      <c r="K63" s="119">
        <f t="shared" ref="K63:K72" si="41">IF(MAX(H63:J63)&lt;0,0,MAX(H63:J63))/10</f>
        <v>64</v>
      </c>
      <c r="L63" s="152">
        <v>34</v>
      </c>
      <c r="M63" s="121">
        <v>37</v>
      </c>
      <c r="N63" s="121">
        <v>41</v>
      </c>
      <c r="O63" s="122">
        <f t="shared" ref="O63:O72" si="42">IF(MAX(L63:N63)&lt;0,0,MAX(L63:N63))</f>
        <v>41</v>
      </c>
      <c r="P63" s="123">
        <v>43</v>
      </c>
      <c r="Q63" s="121">
        <v>47</v>
      </c>
      <c r="R63" s="154">
        <v>-51</v>
      </c>
      <c r="S63" s="125">
        <f>IF(MAX(P63:R63)&lt;0,0,MAX(P63:R63))</f>
        <v>47</v>
      </c>
      <c r="T63" s="126">
        <f>SUM(G63,K63,O63,S63)</f>
        <v>211</v>
      </c>
      <c r="U63" s="126">
        <f>SUM(O63,S63)</f>
        <v>88</v>
      </c>
      <c r="V63" s="87">
        <f>IF(ISNUMBER(A63), (IF(175.508&lt; A63,U63, TRUNC(10^(0.75194503*((LOG((A63/175.508)/LOG(10))*(LOG((A63/175.508)/LOG(10)))))),4)*U63)), 0)</f>
        <v>126.86959999999999</v>
      </c>
      <c r="W63" s="93">
        <f>SUM(G63,K63,V63)</f>
        <v>249.86959999999999</v>
      </c>
      <c r="X63" s="153">
        <f>RANK(T63,T63:T72,0)</f>
        <v>1</v>
      </c>
    </row>
    <row r="64" spans="1:24" ht="20.100000000000001" customHeight="1" x14ac:dyDescent="0.2">
      <c r="A64" s="28">
        <v>58.9</v>
      </c>
      <c r="B64" s="156" t="s">
        <v>67</v>
      </c>
      <c r="C64" s="157">
        <v>2005</v>
      </c>
      <c r="D64" s="46">
        <v>0</v>
      </c>
      <c r="E64" s="47">
        <v>0</v>
      </c>
      <c r="F64" s="47">
        <v>0</v>
      </c>
      <c r="G64" s="66">
        <f t="shared" si="40"/>
        <v>0</v>
      </c>
      <c r="H64" s="2">
        <v>0</v>
      </c>
      <c r="I64" s="3">
        <v>0</v>
      </c>
      <c r="J64" s="3">
        <v>0</v>
      </c>
      <c r="K64" s="129">
        <f t="shared" si="41"/>
        <v>0</v>
      </c>
      <c r="L64" s="155">
        <v>31</v>
      </c>
      <c r="M64" s="131">
        <v>33</v>
      </c>
      <c r="N64" s="131">
        <v>35</v>
      </c>
      <c r="O64" s="132">
        <f t="shared" si="42"/>
        <v>35</v>
      </c>
      <c r="P64" s="133">
        <v>40</v>
      </c>
      <c r="Q64" s="131">
        <v>44</v>
      </c>
      <c r="R64" s="134">
        <v>46</v>
      </c>
      <c r="S64" s="135">
        <f t="shared" ref="S64:S72" si="43">IF(MAX(P64:R64)&lt;0,0,MAX(P64:R64))</f>
        <v>46</v>
      </c>
      <c r="T64" s="136">
        <f t="shared" ref="T64:T72" si="44">SUM(G64,K64,O64,S64)</f>
        <v>81</v>
      </c>
      <c r="U64" s="136">
        <f t="shared" ref="U64:U72" si="45">SUM(O64,S64)</f>
        <v>81</v>
      </c>
      <c r="V64" s="81">
        <f t="shared" ref="V64:V72" si="46">IF(ISNUMBER(A64), (IF(175.508&lt; A64,U64, TRUNC(10^(0.75194503*((LOG((A64/175.508)/LOG(10))*(LOG((A64/175.508)/LOG(10)))))),4)*U64)), 0)</f>
        <v>119.5479</v>
      </c>
      <c r="W64" s="89">
        <f t="shared" ref="W64:W72" si="47">SUM(G64,K64,V64)</f>
        <v>119.5479</v>
      </c>
      <c r="X64" s="91">
        <v>1</v>
      </c>
    </row>
    <row r="65" spans="1:24" ht="18.75" hidden="1" customHeight="1" x14ac:dyDescent="0.2">
      <c r="A65" s="28">
        <v>10</v>
      </c>
      <c r="B65" s="65"/>
      <c r="C65" s="19"/>
      <c r="D65" s="46"/>
      <c r="E65" s="47"/>
      <c r="F65" s="47"/>
      <c r="G65" s="66">
        <f t="shared" si="40"/>
        <v>0</v>
      </c>
      <c r="H65" s="2"/>
      <c r="I65" s="3"/>
      <c r="J65" s="3"/>
      <c r="K65" s="129">
        <f t="shared" si="41"/>
        <v>0</v>
      </c>
      <c r="L65" s="137"/>
      <c r="M65" s="3"/>
      <c r="N65" s="3"/>
      <c r="O65" s="132">
        <f t="shared" si="42"/>
        <v>0</v>
      </c>
      <c r="P65" s="139"/>
      <c r="Q65" s="3"/>
      <c r="R65" s="140"/>
      <c r="S65" s="135">
        <f t="shared" si="43"/>
        <v>0</v>
      </c>
      <c r="T65" s="136">
        <f t="shared" si="44"/>
        <v>0</v>
      </c>
      <c r="U65" s="136">
        <f t="shared" si="45"/>
        <v>0</v>
      </c>
      <c r="V65" s="81">
        <f t="shared" si="46"/>
        <v>0</v>
      </c>
      <c r="W65" s="89">
        <f t="shared" si="47"/>
        <v>0</v>
      </c>
      <c r="X65" s="91">
        <f>RANK(T65,T63:T72,0)</f>
        <v>3</v>
      </c>
    </row>
    <row r="66" spans="1:24" ht="23.45" hidden="1" customHeight="1" x14ac:dyDescent="0.2">
      <c r="A66" s="28"/>
      <c r="B66" s="65"/>
      <c r="C66" s="19"/>
      <c r="D66" s="46"/>
      <c r="E66" s="47"/>
      <c r="F66" s="47"/>
      <c r="G66" s="66">
        <f t="shared" si="40"/>
        <v>0</v>
      </c>
      <c r="H66" s="2"/>
      <c r="I66" s="3"/>
      <c r="J66" s="3"/>
      <c r="K66" s="129">
        <f t="shared" si="41"/>
        <v>0</v>
      </c>
      <c r="L66" s="137"/>
      <c r="M66" s="3"/>
      <c r="N66" s="3"/>
      <c r="O66" s="132">
        <f t="shared" si="42"/>
        <v>0</v>
      </c>
      <c r="P66" s="139"/>
      <c r="Q66" s="3"/>
      <c r="R66" s="140"/>
      <c r="S66" s="135">
        <f t="shared" si="43"/>
        <v>0</v>
      </c>
      <c r="T66" s="136">
        <f t="shared" si="44"/>
        <v>0</v>
      </c>
      <c r="U66" s="136">
        <f t="shared" si="45"/>
        <v>0</v>
      </c>
      <c r="V66" s="81">
        <f t="shared" si="46"/>
        <v>0</v>
      </c>
      <c r="W66" s="89">
        <f t="shared" si="47"/>
        <v>0</v>
      </c>
      <c r="X66" s="91">
        <f>RANK(T66,T63:T72,0)</f>
        <v>3</v>
      </c>
    </row>
    <row r="67" spans="1:24" ht="19.899999999999999" hidden="1" customHeight="1" x14ac:dyDescent="0.2">
      <c r="A67" s="28"/>
      <c r="B67" s="65"/>
      <c r="C67" s="19"/>
      <c r="D67" s="46"/>
      <c r="E67" s="47"/>
      <c r="F67" s="47"/>
      <c r="G67" s="66">
        <f t="shared" si="40"/>
        <v>0</v>
      </c>
      <c r="H67" s="2"/>
      <c r="I67" s="3"/>
      <c r="J67" s="3"/>
      <c r="K67" s="129">
        <f t="shared" si="41"/>
        <v>0</v>
      </c>
      <c r="L67" s="137"/>
      <c r="M67" s="3"/>
      <c r="N67" s="3"/>
      <c r="O67" s="132">
        <f t="shared" si="42"/>
        <v>0</v>
      </c>
      <c r="P67" s="139"/>
      <c r="Q67" s="3"/>
      <c r="R67" s="140"/>
      <c r="S67" s="135">
        <f t="shared" si="43"/>
        <v>0</v>
      </c>
      <c r="T67" s="136">
        <f t="shared" si="44"/>
        <v>0</v>
      </c>
      <c r="U67" s="136">
        <f t="shared" si="45"/>
        <v>0</v>
      </c>
      <c r="V67" s="81">
        <f t="shared" si="46"/>
        <v>0</v>
      </c>
      <c r="W67" s="89">
        <f t="shared" si="47"/>
        <v>0</v>
      </c>
      <c r="X67" s="91">
        <f>RANK(T67,T63:T72,0)</f>
        <v>3</v>
      </c>
    </row>
    <row r="68" spans="1:24" ht="19.899999999999999" hidden="1" customHeight="1" x14ac:dyDescent="0.2">
      <c r="A68" s="28"/>
      <c r="B68" s="65"/>
      <c r="C68" s="19"/>
      <c r="D68" s="46"/>
      <c r="E68" s="47"/>
      <c r="F68" s="47"/>
      <c r="G68" s="66">
        <f t="shared" si="40"/>
        <v>0</v>
      </c>
      <c r="H68" s="2"/>
      <c r="I68" s="3"/>
      <c r="J68" s="3"/>
      <c r="K68" s="129">
        <f t="shared" si="41"/>
        <v>0</v>
      </c>
      <c r="L68" s="137"/>
      <c r="M68" s="3"/>
      <c r="N68" s="3"/>
      <c r="O68" s="132">
        <f t="shared" si="42"/>
        <v>0</v>
      </c>
      <c r="P68" s="139"/>
      <c r="Q68" s="3"/>
      <c r="R68" s="140"/>
      <c r="S68" s="135">
        <f t="shared" si="43"/>
        <v>0</v>
      </c>
      <c r="T68" s="136">
        <f t="shared" si="44"/>
        <v>0</v>
      </c>
      <c r="U68" s="136">
        <f t="shared" si="45"/>
        <v>0</v>
      </c>
      <c r="V68" s="81">
        <f t="shared" si="46"/>
        <v>0</v>
      </c>
      <c r="W68" s="89">
        <f t="shared" si="47"/>
        <v>0</v>
      </c>
      <c r="X68" s="91">
        <f>RANK(T68,T63:T72,0)</f>
        <v>3</v>
      </c>
    </row>
    <row r="69" spans="1:24" ht="19.899999999999999" hidden="1" customHeight="1" x14ac:dyDescent="0.2">
      <c r="A69" s="28"/>
      <c r="B69" s="65"/>
      <c r="C69" s="19"/>
      <c r="D69" s="46"/>
      <c r="E69" s="47"/>
      <c r="F69" s="47"/>
      <c r="G69" s="66">
        <f t="shared" si="40"/>
        <v>0</v>
      </c>
      <c r="H69" s="2"/>
      <c r="I69" s="3"/>
      <c r="J69" s="3"/>
      <c r="K69" s="129">
        <f t="shared" si="41"/>
        <v>0</v>
      </c>
      <c r="L69" s="137"/>
      <c r="M69" s="3"/>
      <c r="N69" s="3"/>
      <c r="O69" s="132">
        <f t="shared" si="42"/>
        <v>0</v>
      </c>
      <c r="P69" s="139"/>
      <c r="Q69" s="3"/>
      <c r="R69" s="140"/>
      <c r="S69" s="135">
        <f t="shared" si="43"/>
        <v>0</v>
      </c>
      <c r="T69" s="136">
        <f t="shared" si="44"/>
        <v>0</v>
      </c>
      <c r="U69" s="136">
        <f t="shared" si="45"/>
        <v>0</v>
      </c>
      <c r="V69" s="81">
        <f t="shared" si="46"/>
        <v>0</v>
      </c>
      <c r="W69" s="89">
        <f t="shared" si="47"/>
        <v>0</v>
      </c>
      <c r="X69" s="91">
        <f>RANK(T69,T63:T72,0)</f>
        <v>3</v>
      </c>
    </row>
    <row r="70" spans="1:24" ht="19.899999999999999" hidden="1" customHeight="1" x14ac:dyDescent="0.2">
      <c r="A70" s="28"/>
      <c r="B70" s="65"/>
      <c r="C70" s="19"/>
      <c r="D70" s="46"/>
      <c r="E70" s="47"/>
      <c r="F70" s="47"/>
      <c r="G70" s="66">
        <f t="shared" si="40"/>
        <v>0</v>
      </c>
      <c r="H70" s="2"/>
      <c r="I70" s="3"/>
      <c r="J70" s="3"/>
      <c r="K70" s="129">
        <f t="shared" si="41"/>
        <v>0</v>
      </c>
      <c r="L70" s="137"/>
      <c r="M70" s="3"/>
      <c r="N70" s="3"/>
      <c r="O70" s="132">
        <f t="shared" si="42"/>
        <v>0</v>
      </c>
      <c r="P70" s="139"/>
      <c r="Q70" s="3"/>
      <c r="R70" s="140"/>
      <c r="S70" s="135">
        <f t="shared" si="43"/>
        <v>0</v>
      </c>
      <c r="T70" s="136">
        <f t="shared" si="44"/>
        <v>0</v>
      </c>
      <c r="U70" s="136">
        <f t="shared" si="45"/>
        <v>0</v>
      </c>
      <c r="V70" s="81">
        <f t="shared" si="46"/>
        <v>0</v>
      </c>
      <c r="W70" s="89">
        <f t="shared" si="47"/>
        <v>0</v>
      </c>
      <c r="X70" s="91">
        <f>RANK(T70,T63:T72,0)</f>
        <v>3</v>
      </c>
    </row>
    <row r="71" spans="1:24" ht="19.899999999999999" hidden="1" customHeight="1" x14ac:dyDescent="0.2">
      <c r="A71" s="28"/>
      <c r="B71" s="65"/>
      <c r="C71" s="19"/>
      <c r="D71" s="46"/>
      <c r="E71" s="47"/>
      <c r="F71" s="47"/>
      <c r="G71" s="66">
        <f t="shared" si="40"/>
        <v>0</v>
      </c>
      <c r="H71" s="2"/>
      <c r="I71" s="3"/>
      <c r="J71" s="3"/>
      <c r="K71" s="129">
        <f t="shared" si="41"/>
        <v>0</v>
      </c>
      <c r="L71" s="137"/>
      <c r="M71" s="3"/>
      <c r="N71" s="3"/>
      <c r="O71" s="132">
        <f t="shared" si="42"/>
        <v>0</v>
      </c>
      <c r="P71" s="139"/>
      <c r="Q71" s="3"/>
      <c r="R71" s="140"/>
      <c r="S71" s="135">
        <f t="shared" si="43"/>
        <v>0</v>
      </c>
      <c r="T71" s="136">
        <f t="shared" si="44"/>
        <v>0</v>
      </c>
      <c r="U71" s="136">
        <f t="shared" si="45"/>
        <v>0</v>
      </c>
      <c r="V71" s="81">
        <f t="shared" si="46"/>
        <v>0</v>
      </c>
      <c r="W71" s="89">
        <f t="shared" si="47"/>
        <v>0</v>
      </c>
      <c r="X71" s="91">
        <f>RANK(T71,T63:T72,0)</f>
        <v>3</v>
      </c>
    </row>
    <row r="72" spans="1:24" ht="22.15" hidden="1" customHeight="1" thickBot="1" x14ac:dyDescent="0.25">
      <c r="A72" s="29"/>
      <c r="B72" s="68"/>
      <c r="C72" s="25"/>
      <c r="D72" s="69"/>
      <c r="E72" s="70"/>
      <c r="F72" s="70"/>
      <c r="G72" s="71">
        <f t="shared" si="40"/>
        <v>0</v>
      </c>
      <c r="H72" s="72"/>
      <c r="I72" s="73"/>
      <c r="J72" s="73"/>
      <c r="K72" s="144">
        <f t="shared" si="41"/>
        <v>0</v>
      </c>
      <c r="L72" s="145"/>
      <c r="M72" s="73"/>
      <c r="N72" s="73"/>
      <c r="O72" s="146">
        <f t="shared" si="42"/>
        <v>0</v>
      </c>
      <c r="P72" s="147"/>
      <c r="Q72" s="73"/>
      <c r="R72" s="148"/>
      <c r="S72" s="149">
        <f t="shared" si="43"/>
        <v>0</v>
      </c>
      <c r="T72" s="150">
        <f t="shared" si="44"/>
        <v>0</v>
      </c>
      <c r="U72" s="150">
        <f t="shared" si="45"/>
        <v>0</v>
      </c>
      <c r="V72" s="82">
        <f t="shared" si="46"/>
        <v>0</v>
      </c>
      <c r="W72" s="90">
        <f t="shared" si="47"/>
        <v>0</v>
      </c>
      <c r="X72" s="92">
        <f>RANK(T72,T63:T72,0)</f>
        <v>3</v>
      </c>
    </row>
    <row r="73" spans="1:24" ht="20.100000000000001" customHeight="1" thickBot="1" x14ac:dyDescent="0.25">
      <c r="A73" s="195" t="s">
        <v>68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7"/>
    </row>
    <row r="74" spans="1:24" ht="20.100000000000001" customHeight="1" x14ac:dyDescent="0.2">
      <c r="A74" s="27">
        <v>61.2</v>
      </c>
      <c r="B74" s="158" t="s">
        <v>69</v>
      </c>
      <c r="C74" s="159">
        <v>2005</v>
      </c>
      <c r="D74" s="84">
        <v>0</v>
      </c>
      <c r="E74" s="85">
        <v>0</v>
      </c>
      <c r="F74" s="85">
        <v>0</v>
      </c>
      <c r="G74" s="86">
        <f t="shared" ref="G74:G83" si="48">IF(MAX(D74:F74)&lt;0,0,MAX(D74:F74))/10</f>
        <v>0</v>
      </c>
      <c r="H74" s="15">
        <v>0</v>
      </c>
      <c r="I74" s="16">
        <v>0</v>
      </c>
      <c r="J74" s="16">
        <v>0</v>
      </c>
      <c r="K74" s="119">
        <f t="shared" ref="K74:K83" si="49">IF(MAX(H74:J74)&lt;0,0,MAX(H74:J74))/10</f>
        <v>0</v>
      </c>
      <c r="L74" s="152">
        <v>56</v>
      </c>
      <c r="M74" s="121">
        <v>59</v>
      </c>
      <c r="N74" s="16">
        <v>-62</v>
      </c>
      <c r="O74" s="122">
        <f t="shared" ref="O74:O83" si="50">IF(MAX(L74:N74)&lt;0,0,MAX(L74:N74))</f>
        <v>59</v>
      </c>
      <c r="P74" s="123">
        <v>66</v>
      </c>
      <c r="Q74" s="121">
        <v>69</v>
      </c>
      <c r="R74" s="154">
        <v>-72</v>
      </c>
      <c r="S74" s="125">
        <f>IF(MAX(P74:R74)&lt;0,0,MAX(P74:R74))</f>
        <v>69</v>
      </c>
      <c r="T74" s="126">
        <f>SUM(G74,K74,O74,S74)</f>
        <v>128</v>
      </c>
      <c r="U74" s="126">
        <f>SUM(O74,S74)</f>
        <v>128</v>
      </c>
      <c r="V74" s="87">
        <f>IF(ISNUMBER(A74), (IF(175.508&lt; A74,U74, TRUNC(10^(0.75194503*((LOG((A74/175.508)/LOG(10))*(LOG((A74/175.508)/LOG(10)))))),4)*U74)), 0)</f>
        <v>183.91040000000001</v>
      </c>
      <c r="W74" s="93">
        <f>SUM(G74,K74,V74)</f>
        <v>183.91040000000001</v>
      </c>
      <c r="X74" s="153">
        <f>RANK(T74,T74:T83,0)</f>
        <v>2</v>
      </c>
    </row>
    <row r="75" spans="1:24" ht="20.100000000000001" customHeight="1" x14ac:dyDescent="0.2">
      <c r="A75" s="28">
        <v>66.8</v>
      </c>
      <c r="B75" s="156" t="s">
        <v>70</v>
      </c>
      <c r="C75" s="157">
        <v>2005</v>
      </c>
      <c r="D75" s="46">
        <v>0</v>
      </c>
      <c r="E75" s="47">
        <v>0</v>
      </c>
      <c r="F75" s="47">
        <v>0</v>
      </c>
      <c r="G75" s="66">
        <f t="shared" si="48"/>
        <v>0</v>
      </c>
      <c r="H75" s="2">
        <v>0</v>
      </c>
      <c r="I75" s="3">
        <v>0</v>
      </c>
      <c r="J75" s="3">
        <v>0</v>
      </c>
      <c r="K75" s="129">
        <f t="shared" si="49"/>
        <v>0</v>
      </c>
      <c r="L75" s="137">
        <v>-62</v>
      </c>
      <c r="M75" s="131">
        <v>62</v>
      </c>
      <c r="N75" s="3">
        <v>0</v>
      </c>
      <c r="O75" s="132">
        <f t="shared" si="50"/>
        <v>62</v>
      </c>
      <c r="P75" s="133">
        <v>75</v>
      </c>
      <c r="Q75" s="131">
        <v>78</v>
      </c>
      <c r="R75" s="134">
        <v>80</v>
      </c>
      <c r="S75" s="135">
        <f t="shared" ref="S75:S83" si="51">IF(MAX(P75:R75)&lt;0,0,MAX(P75:R75))</f>
        <v>80</v>
      </c>
      <c r="T75" s="136">
        <f t="shared" ref="T75:T83" si="52">SUM(G75,K75,O75,S75)</f>
        <v>142</v>
      </c>
      <c r="U75" s="136">
        <f t="shared" ref="U75:U83" si="53">SUM(O75,S75)</f>
        <v>142</v>
      </c>
      <c r="V75" s="81">
        <f t="shared" ref="V75:V83" si="54">IF(ISNUMBER(A75), (IF(175.508&lt; A75,U75, TRUNC(10^(0.75194503*((LOG((A75/175.508)/LOG(10))*(LOG((A75/175.508)/LOG(10)))))),4)*U75)), 0)</f>
        <v>192.5804</v>
      </c>
      <c r="W75" s="89">
        <f t="shared" ref="W75:W83" si="55">SUM(G75,K75,V75)</f>
        <v>192.5804</v>
      </c>
      <c r="X75" s="91">
        <f>RANK(T75,T74:T83,0)</f>
        <v>1</v>
      </c>
    </row>
    <row r="76" spans="1:24" ht="20.100000000000001" hidden="1" customHeight="1" x14ac:dyDescent="0.2">
      <c r="A76" s="28">
        <v>10</v>
      </c>
      <c r="B76" s="65"/>
      <c r="C76" s="19"/>
      <c r="D76" s="46"/>
      <c r="E76" s="47"/>
      <c r="F76" s="47"/>
      <c r="G76" s="66">
        <f t="shared" si="48"/>
        <v>0</v>
      </c>
      <c r="H76" s="2"/>
      <c r="I76" s="3"/>
      <c r="J76" s="3"/>
      <c r="K76" s="129">
        <f t="shared" si="49"/>
        <v>0</v>
      </c>
      <c r="L76" s="137"/>
      <c r="M76" s="3"/>
      <c r="N76" s="3"/>
      <c r="O76" s="132">
        <f t="shared" si="50"/>
        <v>0</v>
      </c>
      <c r="P76" s="139"/>
      <c r="Q76" s="3"/>
      <c r="R76" s="140"/>
      <c r="S76" s="135">
        <f t="shared" si="51"/>
        <v>0</v>
      </c>
      <c r="T76" s="136">
        <f t="shared" si="52"/>
        <v>0</v>
      </c>
      <c r="U76" s="136">
        <f t="shared" si="53"/>
        <v>0</v>
      </c>
      <c r="V76" s="81">
        <f t="shared" si="54"/>
        <v>0</v>
      </c>
      <c r="W76" s="89">
        <f t="shared" si="55"/>
        <v>0</v>
      </c>
      <c r="X76" s="91">
        <f>RANK(T76,T74:T83,0)</f>
        <v>3</v>
      </c>
    </row>
    <row r="77" spans="1:24" ht="6.6" hidden="1" customHeight="1" x14ac:dyDescent="0.2">
      <c r="A77" s="28"/>
      <c r="B77" s="65"/>
      <c r="C77" s="19"/>
      <c r="D77" s="46"/>
      <c r="E77" s="47"/>
      <c r="F77" s="47"/>
      <c r="G77" s="66">
        <f t="shared" si="48"/>
        <v>0</v>
      </c>
      <c r="H77" s="2"/>
      <c r="I77" s="3"/>
      <c r="J77" s="3"/>
      <c r="K77" s="129">
        <f t="shared" si="49"/>
        <v>0</v>
      </c>
      <c r="L77" s="137"/>
      <c r="M77" s="3"/>
      <c r="N77" s="3"/>
      <c r="O77" s="132">
        <f t="shared" si="50"/>
        <v>0</v>
      </c>
      <c r="P77" s="139"/>
      <c r="Q77" s="3"/>
      <c r="R77" s="140"/>
      <c r="S77" s="135">
        <f t="shared" si="51"/>
        <v>0</v>
      </c>
      <c r="T77" s="136">
        <f t="shared" si="52"/>
        <v>0</v>
      </c>
      <c r="U77" s="136">
        <f t="shared" si="53"/>
        <v>0</v>
      </c>
      <c r="V77" s="81">
        <f t="shared" si="54"/>
        <v>0</v>
      </c>
      <c r="W77" s="89">
        <f t="shared" si="55"/>
        <v>0</v>
      </c>
      <c r="X77" s="91">
        <f>RANK(T77,T74:T83,0)</f>
        <v>3</v>
      </c>
    </row>
    <row r="78" spans="1:24" ht="19.899999999999999" hidden="1" customHeight="1" x14ac:dyDescent="0.2">
      <c r="A78" s="28"/>
      <c r="B78" s="65"/>
      <c r="C78" s="19"/>
      <c r="D78" s="46"/>
      <c r="E78" s="47"/>
      <c r="F78" s="47"/>
      <c r="G78" s="66">
        <f t="shared" si="48"/>
        <v>0</v>
      </c>
      <c r="H78" s="2"/>
      <c r="I78" s="3"/>
      <c r="J78" s="3"/>
      <c r="K78" s="129">
        <f t="shared" si="49"/>
        <v>0</v>
      </c>
      <c r="L78" s="137"/>
      <c r="M78" s="3"/>
      <c r="N78" s="3"/>
      <c r="O78" s="132">
        <f t="shared" si="50"/>
        <v>0</v>
      </c>
      <c r="P78" s="139"/>
      <c r="Q78" s="3"/>
      <c r="R78" s="140"/>
      <c r="S78" s="135">
        <f t="shared" si="51"/>
        <v>0</v>
      </c>
      <c r="T78" s="136">
        <f t="shared" si="52"/>
        <v>0</v>
      </c>
      <c r="U78" s="136">
        <f t="shared" si="53"/>
        <v>0</v>
      </c>
      <c r="V78" s="81">
        <f t="shared" si="54"/>
        <v>0</v>
      </c>
      <c r="W78" s="89">
        <f t="shared" si="55"/>
        <v>0</v>
      </c>
      <c r="X78" s="91">
        <f>RANK(T78,T74:T83,0)</f>
        <v>3</v>
      </c>
    </row>
    <row r="79" spans="1:24" ht="19.899999999999999" hidden="1" customHeight="1" x14ac:dyDescent="0.2">
      <c r="A79" s="28"/>
      <c r="B79" s="65"/>
      <c r="C79" s="19"/>
      <c r="D79" s="46"/>
      <c r="E79" s="47"/>
      <c r="F79" s="47"/>
      <c r="G79" s="66">
        <f t="shared" si="48"/>
        <v>0</v>
      </c>
      <c r="H79" s="2"/>
      <c r="I79" s="3"/>
      <c r="J79" s="3"/>
      <c r="K79" s="129">
        <f t="shared" si="49"/>
        <v>0</v>
      </c>
      <c r="L79" s="137"/>
      <c r="M79" s="3"/>
      <c r="N79" s="3"/>
      <c r="O79" s="132">
        <f t="shared" si="50"/>
        <v>0</v>
      </c>
      <c r="P79" s="139"/>
      <c r="Q79" s="3"/>
      <c r="R79" s="140"/>
      <c r="S79" s="135">
        <f t="shared" si="51"/>
        <v>0</v>
      </c>
      <c r="T79" s="136">
        <f t="shared" si="52"/>
        <v>0</v>
      </c>
      <c r="U79" s="136">
        <f t="shared" si="53"/>
        <v>0</v>
      </c>
      <c r="V79" s="81">
        <f t="shared" si="54"/>
        <v>0</v>
      </c>
      <c r="W79" s="89">
        <f t="shared" si="55"/>
        <v>0</v>
      </c>
      <c r="X79" s="91">
        <f>RANK(T79,T74:T83,0)</f>
        <v>3</v>
      </c>
    </row>
    <row r="80" spans="1:24" ht="19.899999999999999" hidden="1" customHeight="1" x14ac:dyDescent="0.2">
      <c r="A80" s="28"/>
      <c r="B80" s="65"/>
      <c r="C80" s="19"/>
      <c r="D80" s="46"/>
      <c r="E80" s="47"/>
      <c r="F80" s="47"/>
      <c r="G80" s="66">
        <f t="shared" si="48"/>
        <v>0</v>
      </c>
      <c r="H80" s="2"/>
      <c r="I80" s="3"/>
      <c r="J80" s="3"/>
      <c r="K80" s="129">
        <f t="shared" si="49"/>
        <v>0</v>
      </c>
      <c r="L80" s="137"/>
      <c r="M80" s="3"/>
      <c r="N80" s="3"/>
      <c r="O80" s="132">
        <f t="shared" si="50"/>
        <v>0</v>
      </c>
      <c r="P80" s="139"/>
      <c r="Q80" s="3"/>
      <c r="R80" s="140"/>
      <c r="S80" s="135">
        <f t="shared" si="51"/>
        <v>0</v>
      </c>
      <c r="T80" s="136">
        <f t="shared" si="52"/>
        <v>0</v>
      </c>
      <c r="U80" s="136">
        <f t="shared" si="53"/>
        <v>0</v>
      </c>
      <c r="V80" s="81">
        <f t="shared" si="54"/>
        <v>0</v>
      </c>
      <c r="W80" s="89">
        <f t="shared" si="55"/>
        <v>0</v>
      </c>
      <c r="X80" s="91">
        <f>RANK(T80,T74:T83,0)</f>
        <v>3</v>
      </c>
    </row>
    <row r="81" spans="1:24" ht="19.899999999999999" hidden="1" customHeight="1" x14ac:dyDescent="0.2">
      <c r="A81" s="28"/>
      <c r="B81" s="65"/>
      <c r="C81" s="19"/>
      <c r="D81" s="46"/>
      <c r="E81" s="47"/>
      <c r="F81" s="47"/>
      <c r="G81" s="66">
        <f t="shared" si="48"/>
        <v>0</v>
      </c>
      <c r="H81" s="2"/>
      <c r="I81" s="3"/>
      <c r="J81" s="3"/>
      <c r="K81" s="129">
        <f t="shared" si="49"/>
        <v>0</v>
      </c>
      <c r="L81" s="137"/>
      <c r="M81" s="3"/>
      <c r="N81" s="3"/>
      <c r="O81" s="132">
        <f t="shared" si="50"/>
        <v>0</v>
      </c>
      <c r="P81" s="139"/>
      <c r="Q81" s="3"/>
      <c r="R81" s="140"/>
      <c r="S81" s="135">
        <f t="shared" si="51"/>
        <v>0</v>
      </c>
      <c r="T81" s="136">
        <f t="shared" si="52"/>
        <v>0</v>
      </c>
      <c r="U81" s="136">
        <f t="shared" si="53"/>
        <v>0</v>
      </c>
      <c r="V81" s="81">
        <f t="shared" si="54"/>
        <v>0</v>
      </c>
      <c r="W81" s="89">
        <f t="shared" si="55"/>
        <v>0</v>
      </c>
      <c r="X81" s="91">
        <f>RANK(T81,T74:T83,0)</f>
        <v>3</v>
      </c>
    </row>
    <row r="82" spans="1:24" ht="19.899999999999999" hidden="1" customHeight="1" x14ac:dyDescent="0.2">
      <c r="A82" s="28"/>
      <c r="B82" s="65"/>
      <c r="C82" s="19"/>
      <c r="D82" s="46"/>
      <c r="E82" s="47"/>
      <c r="F82" s="47"/>
      <c r="G82" s="66">
        <f t="shared" si="48"/>
        <v>0</v>
      </c>
      <c r="H82" s="2"/>
      <c r="I82" s="3"/>
      <c r="J82" s="3"/>
      <c r="K82" s="129">
        <f t="shared" si="49"/>
        <v>0</v>
      </c>
      <c r="L82" s="137"/>
      <c r="M82" s="3"/>
      <c r="N82" s="3"/>
      <c r="O82" s="132">
        <f t="shared" si="50"/>
        <v>0</v>
      </c>
      <c r="P82" s="139"/>
      <c r="Q82" s="3"/>
      <c r="R82" s="140"/>
      <c r="S82" s="135">
        <f t="shared" si="51"/>
        <v>0</v>
      </c>
      <c r="T82" s="136">
        <f t="shared" si="52"/>
        <v>0</v>
      </c>
      <c r="U82" s="136">
        <f t="shared" si="53"/>
        <v>0</v>
      </c>
      <c r="V82" s="81">
        <f t="shared" si="54"/>
        <v>0</v>
      </c>
      <c r="W82" s="89">
        <f t="shared" si="55"/>
        <v>0</v>
      </c>
      <c r="X82" s="91">
        <f>RANK(T82,T74:T83,0)</f>
        <v>3</v>
      </c>
    </row>
    <row r="83" spans="1:24" ht="19.899999999999999" hidden="1" customHeight="1" thickBot="1" x14ac:dyDescent="0.25">
      <c r="A83" s="29"/>
      <c r="B83" s="68"/>
      <c r="C83" s="25"/>
      <c r="D83" s="69"/>
      <c r="E83" s="70"/>
      <c r="F83" s="70"/>
      <c r="G83" s="71">
        <f t="shared" si="48"/>
        <v>0</v>
      </c>
      <c r="H83" s="72"/>
      <c r="I83" s="73"/>
      <c r="J83" s="73"/>
      <c r="K83" s="144">
        <f t="shared" si="49"/>
        <v>0</v>
      </c>
      <c r="L83" s="145"/>
      <c r="M83" s="73"/>
      <c r="N83" s="73"/>
      <c r="O83" s="146">
        <f t="shared" si="50"/>
        <v>0</v>
      </c>
      <c r="P83" s="147"/>
      <c r="Q83" s="73"/>
      <c r="R83" s="148"/>
      <c r="S83" s="149">
        <f t="shared" si="51"/>
        <v>0</v>
      </c>
      <c r="T83" s="150">
        <f t="shared" si="52"/>
        <v>0</v>
      </c>
      <c r="U83" s="150">
        <f t="shared" si="53"/>
        <v>0</v>
      </c>
      <c r="V83" s="82">
        <f t="shared" si="54"/>
        <v>0</v>
      </c>
      <c r="W83" s="90">
        <f t="shared" si="55"/>
        <v>0</v>
      </c>
      <c r="X83" s="92">
        <f>RANK(T83,T74:T83,0)</f>
        <v>3</v>
      </c>
    </row>
    <row r="84" spans="1:24" ht="20.100000000000001" customHeight="1" thickBot="1" x14ac:dyDescent="0.25">
      <c r="A84" s="195" t="s">
        <v>71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7"/>
    </row>
    <row r="85" spans="1:24" ht="25.15" customHeight="1" x14ac:dyDescent="0.2">
      <c r="A85" s="27">
        <v>71.5</v>
      </c>
      <c r="B85" s="83" t="s">
        <v>30</v>
      </c>
      <c r="C85" s="23">
        <v>2006</v>
      </c>
      <c r="D85" s="84">
        <v>750</v>
      </c>
      <c r="E85" s="85">
        <v>730</v>
      </c>
      <c r="F85" s="85">
        <v>740</v>
      </c>
      <c r="G85" s="86">
        <f t="shared" ref="G85:G94" si="56">IF(MAX(D85:F85)&lt;0,0,MAX(D85:F85))/10</f>
        <v>75</v>
      </c>
      <c r="H85" s="15">
        <v>1100</v>
      </c>
      <c r="I85" s="16">
        <v>1090</v>
      </c>
      <c r="J85" s="16">
        <v>1000</v>
      </c>
      <c r="K85" s="119">
        <f t="shared" ref="K85:K94" si="57">IF(MAX(H85:J85)&lt;0,0,MAX(H85:J85))/10</f>
        <v>110</v>
      </c>
      <c r="L85" s="160">
        <v>-57</v>
      </c>
      <c r="M85" s="121">
        <v>58</v>
      </c>
      <c r="N85" s="121">
        <v>60</v>
      </c>
      <c r="O85" s="122">
        <f t="shared" ref="O85:O94" si="58">IF(MAX(L85:N85)&lt;0,0,MAX(L85:N85))</f>
        <v>60</v>
      </c>
      <c r="P85" s="123">
        <v>75</v>
      </c>
      <c r="Q85" s="121">
        <v>78</v>
      </c>
      <c r="R85" s="124">
        <v>80</v>
      </c>
      <c r="S85" s="125">
        <f>IF(MAX(P85:R85)&lt;0,0,MAX(P85:R85))</f>
        <v>80</v>
      </c>
      <c r="T85" s="126">
        <f>SUM(G85,K85,O85,S85)</f>
        <v>325</v>
      </c>
      <c r="U85" s="126">
        <f>SUM(O85,S85)</f>
        <v>140</v>
      </c>
      <c r="V85" s="87">
        <f>IF(ISNUMBER(A85), (IF(175.508&lt; A85,U85, TRUNC(10^(0.75194503*((LOG((A85/175.508)/LOG(10))*(LOG((A85/175.508)/LOG(10)))))),4)*U85)), 0)</f>
        <v>182.16799999999998</v>
      </c>
      <c r="W85" s="93">
        <f>SUM(G85,K85,V85)</f>
        <v>367.16800000000001</v>
      </c>
      <c r="X85" s="153">
        <f>RANK(T85,T85:T94,0)</f>
        <v>1</v>
      </c>
    </row>
    <row r="86" spans="1:24" ht="24.6" customHeight="1" x14ac:dyDescent="0.2">
      <c r="A86" s="28">
        <v>69.3</v>
      </c>
      <c r="B86" s="156" t="s">
        <v>72</v>
      </c>
      <c r="C86" s="157">
        <v>2004</v>
      </c>
      <c r="D86" s="46">
        <v>0</v>
      </c>
      <c r="E86" s="47">
        <v>0</v>
      </c>
      <c r="F86" s="47">
        <v>0</v>
      </c>
      <c r="G86" s="66">
        <f t="shared" si="56"/>
        <v>0</v>
      </c>
      <c r="H86" s="2">
        <v>0</v>
      </c>
      <c r="I86" s="3">
        <v>0</v>
      </c>
      <c r="J86" s="3">
        <v>0</v>
      </c>
      <c r="K86" s="129">
        <f t="shared" si="57"/>
        <v>0</v>
      </c>
      <c r="L86" s="137">
        <v>-63</v>
      </c>
      <c r="M86" s="131">
        <v>63</v>
      </c>
      <c r="N86" s="3">
        <v>-67</v>
      </c>
      <c r="O86" s="132">
        <f t="shared" si="58"/>
        <v>63</v>
      </c>
      <c r="P86" s="133">
        <v>76</v>
      </c>
      <c r="Q86" s="131">
        <v>80</v>
      </c>
      <c r="R86" s="134">
        <v>84</v>
      </c>
      <c r="S86" s="135">
        <f t="shared" ref="S86:S94" si="59">IF(MAX(P86:R86)&lt;0,0,MAX(P86:R86))</f>
        <v>84</v>
      </c>
      <c r="T86" s="136">
        <f t="shared" ref="T86:T94" si="60">SUM(G86,K86,O86,S86)</f>
        <v>147</v>
      </c>
      <c r="U86" s="136">
        <f t="shared" ref="U86:U94" si="61">SUM(O86,S86)</f>
        <v>147</v>
      </c>
      <c r="V86" s="81">
        <f t="shared" ref="V86:V94" si="62">IF(ISNUMBER(A86), (IF(175.508&lt; A86,U86, TRUNC(10^(0.75194503*((LOG((A86/175.508)/LOG(10))*(LOG((A86/175.508)/LOG(10)))))),4)*U86)), 0)</f>
        <v>194.87790000000001</v>
      </c>
      <c r="W86" s="89">
        <f t="shared" ref="W86:W94" si="63">SUM(G86,K86,V86)</f>
        <v>194.87790000000001</v>
      </c>
      <c r="X86" s="91">
        <v>1</v>
      </c>
    </row>
    <row r="87" spans="1:24" ht="25.9" customHeight="1" x14ac:dyDescent="0.2">
      <c r="A87" s="171" t="s">
        <v>73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3"/>
    </row>
    <row r="88" spans="1:24" ht="20.45" customHeight="1" x14ac:dyDescent="0.2">
      <c r="A88" s="28">
        <v>77.8</v>
      </c>
      <c r="B88" s="65" t="s">
        <v>36</v>
      </c>
      <c r="C88" s="19">
        <v>2007</v>
      </c>
      <c r="D88" s="46">
        <v>460</v>
      </c>
      <c r="E88" s="47">
        <v>490</v>
      </c>
      <c r="F88" s="47">
        <v>490</v>
      </c>
      <c r="G88" s="66">
        <f t="shared" si="56"/>
        <v>49</v>
      </c>
      <c r="H88" s="2">
        <v>460</v>
      </c>
      <c r="I88" s="3">
        <v>410</v>
      </c>
      <c r="J88" s="3">
        <v>440</v>
      </c>
      <c r="K88" s="129">
        <f t="shared" si="57"/>
        <v>46</v>
      </c>
      <c r="L88" s="155">
        <v>24</v>
      </c>
      <c r="M88" s="131">
        <v>28</v>
      </c>
      <c r="N88" s="131">
        <v>30</v>
      </c>
      <c r="O88" s="132">
        <f t="shared" si="58"/>
        <v>30</v>
      </c>
      <c r="P88" s="133">
        <v>32</v>
      </c>
      <c r="Q88" s="131">
        <v>37</v>
      </c>
      <c r="R88" s="134">
        <v>40</v>
      </c>
      <c r="S88" s="135">
        <f t="shared" si="59"/>
        <v>40</v>
      </c>
      <c r="T88" s="136">
        <f t="shared" si="60"/>
        <v>165</v>
      </c>
      <c r="U88" s="136">
        <f t="shared" si="61"/>
        <v>70</v>
      </c>
      <c r="V88" s="81">
        <f t="shared" si="62"/>
        <v>86.884</v>
      </c>
      <c r="W88" s="89">
        <f t="shared" si="63"/>
        <v>181.88400000000001</v>
      </c>
      <c r="X88" s="91">
        <v>2</v>
      </c>
    </row>
    <row r="89" spans="1:24" ht="25.15" customHeight="1" x14ac:dyDescent="0.2">
      <c r="A89" s="28">
        <v>78.400000000000006</v>
      </c>
      <c r="B89" s="65" t="s">
        <v>74</v>
      </c>
      <c r="C89" s="19">
        <v>2006</v>
      </c>
      <c r="D89" s="46">
        <v>600</v>
      </c>
      <c r="E89" s="47">
        <v>590</v>
      </c>
      <c r="F89" s="47">
        <v>580</v>
      </c>
      <c r="G89" s="66">
        <f t="shared" si="56"/>
        <v>60</v>
      </c>
      <c r="H89" s="2">
        <v>1010</v>
      </c>
      <c r="I89" s="3">
        <v>1050</v>
      </c>
      <c r="J89" s="3">
        <v>1010</v>
      </c>
      <c r="K89" s="129">
        <f t="shared" si="57"/>
        <v>105</v>
      </c>
      <c r="L89" s="155">
        <v>58</v>
      </c>
      <c r="M89" s="3">
        <v>-62</v>
      </c>
      <c r="N89" s="131">
        <v>62</v>
      </c>
      <c r="O89" s="132">
        <f t="shared" si="58"/>
        <v>62</v>
      </c>
      <c r="P89" s="133">
        <v>72</v>
      </c>
      <c r="Q89" s="3">
        <v>-76</v>
      </c>
      <c r="R89" s="140">
        <v>-76</v>
      </c>
      <c r="S89" s="135">
        <f t="shared" si="59"/>
        <v>72</v>
      </c>
      <c r="T89" s="136">
        <f t="shared" si="60"/>
        <v>299</v>
      </c>
      <c r="U89" s="136">
        <f t="shared" si="61"/>
        <v>134</v>
      </c>
      <c r="V89" s="81">
        <f t="shared" si="62"/>
        <v>165.6508</v>
      </c>
      <c r="W89" s="89">
        <f t="shared" si="63"/>
        <v>330.6508</v>
      </c>
      <c r="X89" s="91">
        <v>1</v>
      </c>
    </row>
    <row r="90" spans="1:24" ht="22.15" hidden="1" customHeight="1" x14ac:dyDescent="0.2">
      <c r="A90" s="28">
        <v>10</v>
      </c>
      <c r="B90" s="65"/>
      <c r="C90" s="19"/>
      <c r="D90" s="46"/>
      <c r="E90" s="47"/>
      <c r="F90" s="47"/>
      <c r="G90" s="66">
        <f t="shared" si="56"/>
        <v>0</v>
      </c>
      <c r="H90" s="2"/>
      <c r="I90" s="3"/>
      <c r="J90" s="3"/>
      <c r="K90" s="129">
        <f t="shared" si="57"/>
        <v>0</v>
      </c>
      <c r="L90" s="137"/>
      <c r="M90" s="3"/>
      <c r="N90" s="3"/>
      <c r="O90" s="132">
        <f t="shared" si="58"/>
        <v>0</v>
      </c>
      <c r="P90" s="139"/>
      <c r="Q90" s="3"/>
      <c r="R90" s="140"/>
      <c r="S90" s="135">
        <f t="shared" si="59"/>
        <v>0</v>
      </c>
      <c r="T90" s="136">
        <f t="shared" si="60"/>
        <v>0</v>
      </c>
      <c r="U90" s="136">
        <f t="shared" si="61"/>
        <v>0</v>
      </c>
      <c r="V90" s="81">
        <f t="shared" si="62"/>
        <v>0</v>
      </c>
      <c r="W90" s="89">
        <f t="shared" si="63"/>
        <v>0</v>
      </c>
      <c r="X90" s="91">
        <f>RANK(T90,T85:T94,0)</f>
        <v>5</v>
      </c>
    </row>
    <row r="91" spans="1:24" ht="21.6" hidden="1" customHeight="1" x14ac:dyDescent="0.2">
      <c r="A91" s="28">
        <v>10</v>
      </c>
      <c r="B91" s="65"/>
      <c r="C91" s="19"/>
      <c r="D91" s="46"/>
      <c r="E91" s="47"/>
      <c r="F91" s="47"/>
      <c r="G91" s="66">
        <f t="shared" si="56"/>
        <v>0</v>
      </c>
      <c r="H91" s="2"/>
      <c r="I91" s="3"/>
      <c r="J91" s="3"/>
      <c r="K91" s="129">
        <f t="shared" si="57"/>
        <v>0</v>
      </c>
      <c r="L91" s="137"/>
      <c r="M91" s="3"/>
      <c r="N91" s="3"/>
      <c r="O91" s="132">
        <f t="shared" si="58"/>
        <v>0</v>
      </c>
      <c r="P91" s="139"/>
      <c r="Q91" s="3"/>
      <c r="R91" s="140"/>
      <c r="S91" s="135">
        <f t="shared" si="59"/>
        <v>0</v>
      </c>
      <c r="T91" s="136">
        <f t="shared" si="60"/>
        <v>0</v>
      </c>
      <c r="U91" s="136">
        <f t="shared" si="61"/>
        <v>0</v>
      </c>
      <c r="V91" s="81">
        <f t="shared" si="62"/>
        <v>0</v>
      </c>
      <c r="W91" s="89">
        <f t="shared" si="63"/>
        <v>0</v>
      </c>
      <c r="X91" s="91">
        <f>RANK(T91,T85:T94,0)</f>
        <v>5</v>
      </c>
    </row>
    <row r="92" spans="1:24" ht="22.15" hidden="1" customHeight="1" x14ac:dyDescent="0.2">
      <c r="A92" s="171" t="s">
        <v>75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5"/>
    </row>
    <row r="93" spans="1:24" ht="24.6" hidden="1" customHeight="1" x14ac:dyDescent="0.2">
      <c r="A93" s="28">
        <v>0</v>
      </c>
      <c r="B93" s="65"/>
      <c r="C93" s="19"/>
      <c r="D93" s="46"/>
      <c r="E93" s="47"/>
      <c r="F93" s="47"/>
      <c r="G93" s="66">
        <f t="shared" si="56"/>
        <v>0</v>
      </c>
      <c r="H93" s="2"/>
      <c r="I93" s="3"/>
      <c r="J93" s="3"/>
      <c r="K93" s="129">
        <f t="shared" si="57"/>
        <v>0</v>
      </c>
      <c r="L93" s="137"/>
      <c r="M93" s="3"/>
      <c r="N93" s="3"/>
      <c r="O93" s="132">
        <f t="shared" si="58"/>
        <v>0</v>
      </c>
      <c r="P93" s="139"/>
      <c r="Q93" s="3"/>
      <c r="R93" s="140"/>
      <c r="S93" s="135">
        <f t="shared" si="59"/>
        <v>0</v>
      </c>
      <c r="T93" s="136">
        <f t="shared" si="60"/>
        <v>0</v>
      </c>
      <c r="U93" s="136">
        <f t="shared" si="61"/>
        <v>0</v>
      </c>
      <c r="V93" s="81" t="e">
        <f t="shared" si="62"/>
        <v>#NUM!</v>
      </c>
      <c r="W93" s="89" t="e">
        <f t="shared" si="63"/>
        <v>#NUM!</v>
      </c>
      <c r="X93" s="91">
        <f>RANK(T93,T85:T94,0)</f>
        <v>5</v>
      </c>
    </row>
    <row r="94" spans="1:24" ht="25.15" hidden="1" customHeight="1" thickBot="1" x14ac:dyDescent="0.25">
      <c r="A94" s="29"/>
      <c r="B94" s="68"/>
      <c r="C94" s="25"/>
      <c r="D94" s="69"/>
      <c r="E94" s="70"/>
      <c r="F94" s="70"/>
      <c r="G94" s="71">
        <f t="shared" si="56"/>
        <v>0</v>
      </c>
      <c r="H94" s="72"/>
      <c r="I94" s="73"/>
      <c r="J94" s="73"/>
      <c r="K94" s="144">
        <f t="shared" si="57"/>
        <v>0</v>
      </c>
      <c r="L94" s="145"/>
      <c r="M94" s="73"/>
      <c r="N94" s="73"/>
      <c r="O94" s="146">
        <f t="shared" si="58"/>
        <v>0</v>
      </c>
      <c r="P94" s="147"/>
      <c r="Q94" s="73"/>
      <c r="R94" s="148"/>
      <c r="S94" s="149">
        <f t="shared" si="59"/>
        <v>0</v>
      </c>
      <c r="T94" s="150">
        <f t="shared" si="60"/>
        <v>0</v>
      </c>
      <c r="U94" s="150">
        <f t="shared" si="61"/>
        <v>0</v>
      </c>
      <c r="V94" s="82">
        <f t="shared" si="62"/>
        <v>0</v>
      </c>
      <c r="W94" s="90">
        <f t="shared" si="63"/>
        <v>0</v>
      </c>
      <c r="X94" s="92">
        <f>RANK(T94,T85:T94,0)</f>
        <v>5</v>
      </c>
    </row>
    <row r="95" spans="1:24" ht="20.100000000000001" customHeight="1" x14ac:dyDescent="0.2">
      <c r="A95" s="171" t="s">
        <v>76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5"/>
    </row>
    <row r="96" spans="1:24" ht="19.899999999999999" customHeight="1" x14ac:dyDescent="0.2">
      <c r="A96" s="28">
        <v>94.8</v>
      </c>
      <c r="B96" s="161" t="s">
        <v>77</v>
      </c>
      <c r="C96" s="162">
        <v>2003</v>
      </c>
      <c r="D96" s="46">
        <v>0</v>
      </c>
      <c r="E96" s="47">
        <v>0</v>
      </c>
      <c r="F96" s="47">
        <v>0</v>
      </c>
      <c r="G96" s="66">
        <f t="shared" ref="G96:G97" si="64">IF(MAX(D96:F96)&lt;0,0,MAX(D96:F96))/10</f>
        <v>0</v>
      </c>
      <c r="H96" s="2">
        <v>0</v>
      </c>
      <c r="I96" s="3">
        <v>0</v>
      </c>
      <c r="J96" s="3">
        <v>0</v>
      </c>
      <c r="K96" s="129">
        <f t="shared" ref="K96:K97" si="65">IF(MAX(H96:J96)&lt;0,0,MAX(H96:J96))/10</f>
        <v>0</v>
      </c>
      <c r="L96" s="155">
        <v>62</v>
      </c>
      <c r="M96" s="131">
        <v>64</v>
      </c>
      <c r="N96" s="3">
        <v>-66</v>
      </c>
      <c r="O96" s="132">
        <f t="shared" ref="O96:O97" si="66">IF(MAX(L96:N96)&lt;0,0,MAX(L96:N96))</f>
        <v>64</v>
      </c>
      <c r="P96" s="133">
        <v>83</v>
      </c>
      <c r="Q96" s="3">
        <v>0</v>
      </c>
      <c r="R96" s="140">
        <v>0</v>
      </c>
      <c r="S96" s="135">
        <f t="shared" ref="S96:S97" si="67">IF(MAX(P96:R96)&lt;0,0,MAX(P96:R96))</f>
        <v>83</v>
      </c>
      <c r="T96" s="136">
        <f t="shared" ref="T96:T97" si="68">SUM(G96,K96,O96,S96)</f>
        <v>147</v>
      </c>
      <c r="U96" s="136">
        <f t="shared" ref="U96:U97" si="69">SUM(O96,S96)</f>
        <v>147</v>
      </c>
      <c r="V96" s="81">
        <f t="shared" ref="V96:V97" si="70">IF(ISNUMBER(A96), (IF(175.508&lt; A96,U96, TRUNC(10^(0.75194503*((LOG((A96/175.508)/LOG(10))*(LOG((A96/175.508)/LOG(10)))))),4)*U96)), 0)</f>
        <v>166.37459999999999</v>
      </c>
      <c r="W96" s="89">
        <f t="shared" ref="W96:W97" si="71">SUM(G96,K96,V96)</f>
        <v>166.37459999999999</v>
      </c>
      <c r="X96" s="91">
        <v>1</v>
      </c>
    </row>
    <row r="97" spans="1:24" ht="16.5" hidden="1" thickBot="1" x14ac:dyDescent="0.25">
      <c r="A97" s="29">
        <v>10</v>
      </c>
      <c r="B97" s="68"/>
      <c r="C97" s="25"/>
      <c r="D97" s="69"/>
      <c r="E97" s="70"/>
      <c r="F97" s="70"/>
      <c r="G97" s="71">
        <f t="shared" si="64"/>
        <v>0</v>
      </c>
      <c r="H97" s="72"/>
      <c r="I97" s="73"/>
      <c r="J97" s="73"/>
      <c r="K97" s="144">
        <f t="shared" si="65"/>
        <v>0</v>
      </c>
      <c r="L97" s="145"/>
      <c r="M97" s="73"/>
      <c r="N97" s="73"/>
      <c r="O97" s="146">
        <f t="shared" si="66"/>
        <v>0</v>
      </c>
      <c r="P97" s="147"/>
      <c r="Q97" s="73"/>
      <c r="R97" s="148"/>
      <c r="S97" s="149">
        <f t="shared" si="67"/>
        <v>0</v>
      </c>
      <c r="T97" s="150">
        <f t="shared" si="68"/>
        <v>0</v>
      </c>
      <c r="U97" s="150">
        <f t="shared" si="69"/>
        <v>0</v>
      </c>
      <c r="V97" s="82">
        <f t="shared" si="70"/>
        <v>0</v>
      </c>
      <c r="W97" s="90">
        <f t="shared" si="71"/>
        <v>0</v>
      </c>
      <c r="X97" s="92">
        <f>RANK(T97,T88:T97,0)</f>
        <v>4</v>
      </c>
    </row>
    <row r="98" spans="1:24" ht="18" x14ac:dyDescent="0.2">
      <c r="A98" s="171" t="s">
        <v>78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5"/>
    </row>
    <row r="99" spans="1:24" ht="15.75" x14ac:dyDescent="0.2">
      <c r="A99" s="28">
        <v>98.8</v>
      </c>
      <c r="B99" s="161" t="s">
        <v>79</v>
      </c>
      <c r="C99" s="162">
        <v>2003</v>
      </c>
      <c r="D99" s="46">
        <v>0</v>
      </c>
      <c r="E99" s="47">
        <v>0</v>
      </c>
      <c r="F99" s="47">
        <v>0</v>
      </c>
      <c r="G99" s="66">
        <f t="shared" ref="G99:G100" si="72">IF(MAX(D99:F99)&lt;0,0,MAX(D99:F99))/10</f>
        <v>0</v>
      </c>
      <c r="H99" s="2">
        <v>0</v>
      </c>
      <c r="I99" s="3">
        <v>0</v>
      </c>
      <c r="J99" s="3">
        <v>0</v>
      </c>
      <c r="K99" s="129">
        <f t="shared" ref="K99:K100" si="73">IF(MAX(H99:J99)&lt;0,0,MAX(H99:J99))/10</f>
        <v>0</v>
      </c>
      <c r="L99" s="155">
        <v>70</v>
      </c>
      <c r="M99" s="131">
        <v>73</v>
      </c>
      <c r="N99" s="131">
        <v>75</v>
      </c>
      <c r="O99" s="132">
        <f t="shared" ref="O99:O100" si="74">IF(MAX(L99:N99)&lt;0,0,MAX(L99:N99))</f>
        <v>75</v>
      </c>
      <c r="P99" s="133">
        <v>92</v>
      </c>
      <c r="Q99" s="131">
        <v>94</v>
      </c>
      <c r="R99" s="134">
        <v>96</v>
      </c>
      <c r="S99" s="135">
        <f t="shared" ref="S99:S100" si="75">IF(MAX(P99:R99)&lt;0,0,MAX(P99:R99))</f>
        <v>96</v>
      </c>
      <c r="T99" s="136">
        <f t="shared" ref="T99:T100" si="76">SUM(G99,K99,O99,S99)</f>
        <v>171</v>
      </c>
      <c r="U99" s="136">
        <f t="shared" ref="U99:U100" si="77">SUM(O99,S99)</f>
        <v>171</v>
      </c>
      <c r="V99" s="81">
        <f t="shared" ref="V99:V100" si="78">IF(ISNUMBER(A99), (IF(175.508&lt; A99,U99, TRUNC(10^(0.75194503*((LOG((A99/175.508)/LOG(10))*(LOG((A99/175.508)/LOG(10)))))),4)*U99)), 0)</f>
        <v>190.45979999999997</v>
      </c>
      <c r="W99" s="89">
        <f t="shared" ref="W99:W100" si="79">SUM(G99,K99,V99)</f>
        <v>190.45979999999997</v>
      </c>
      <c r="X99" s="91">
        <f>RANK(T99,T91:T100,0)</f>
        <v>1</v>
      </c>
    </row>
    <row r="100" spans="1:24" ht="16.5" hidden="1" thickBot="1" x14ac:dyDescent="0.25">
      <c r="A100" s="29">
        <v>10</v>
      </c>
      <c r="B100" s="68"/>
      <c r="C100" s="25"/>
      <c r="D100" s="69"/>
      <c r="E100" s="70"/>
      <c r="F100" s="70"/>
      <c r="G100" s="71">
        <f t="shared" si="72"/>
        <v>0</v>
      </c>
      <c r="H100" s="72"/>
      <c r="I100" s="73"/>
      <c r="J100" s="73"/>
      <c r="K100" s="144">
        <f t="shared" si="73"/>
        <v>0</v>
      </c>
      <c r="L100" s="145"/>
      <c r="M100" s="73"/>
      <c r="N100" s="73"/>
      <c r="O100" s="146">
        <f t="shared" si="74"/>
        <v>0</v>
      </c>
      <c r="P100" s="147"/>
      <c r="Q100" s="73"/>
      <c r="R100" s="148"/>
      <c r="S100" s="149">
        <f t="shared" si="75"/>
        <v>0</v>
      </c>
      <c r="T100" s="150">
        <f t="shared" si="76"/>
        <v>0</v>
      </c>
      <c r="U100" s="150">
        <f t="shared" si="77"/>
        <v>0</v>
      </c>
      <c r="V100" s="82">
        <f t="shared" si="78"/>
        <v>0</v>
      </c>
      <c r="W100" s="90">
        <f t="shared" si="79"/>
        <v>0</v>
      </c>
      <c r="X100" s="92">
        <f>RANK(T100,T91:T100,0)</f>
        <v>3</v>
      </c>
    </row>
    <row r="101" spans="1:24" ht="18" x14ac:dyDescent="0.2">
      <c r="A101" s="171" t="s">
        <v>80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5"/>
    </row>
    <row r="102" spans="1:24" ht="15.75" x14ac:dyDescent="0.2">
      <c r="A102" s="28">
        <v>124.8</v>
      </c>
      <c r="B102" s="161" t="s">
        <v>81</v>
      </c>
      <c r="C102" s="162">
        <v>2003</v>
      </c>
      <c r="D102" s="46">
        <v>0</v>
      </c>
      <c r="E102" s="47">
        <v>0</v>
      </c>
      <c r="F102" s="47">
        <v>0</v>
      </c>
      <c r="G102" s="66">
        <f t="shared" ref="G102:G103" si="80">IF(MAX(D102:F102)&lt;0,0,MAX(D102:F102))/10</f>
        <v>0</v>
      </c>
      <c r="H102" s="2">
        <v>0</v>
      </c>
      <c r="I102" s="3">
        <v>0</v>
      </c>
      <c r="J102" s="3">
        <v>0</v>
      </c>
      <c r="K102" s="129">
        <f t="shared" ref="K102:K103" si="81">IF(MAX(H102:J102)&lt;0,0,MAX(H102:J102))/10</f>
        <v>0</v>
      </c>
      <c r="L102" s="155">
        <v>80</v>
      </c>
      <c r="M102" s="3">
        <v>0</v>
      </c>
      <c r="N102" s="3">
        <v>0</v>
      </c>
      <c r="O102" s="132">
        <f t="shared" ref="O102:O103" si="82">IF(MAX(L102:N102)&lt;0,0,MAX(L102:N102))</f>
        <v>80</v>
      </c>
      <c r="P102" s="133">
        <v>100</v>
      </c>
      <c r="Q102" s="131">
        <v>110</v>
      </c>
      <c r="R102" s="134">
        <v>120</v>
      </c>
      <c r="S102" s="135">
        <f t="shared" ref="S102:S103" si="83">IF(MAX(P102:R102)&lt;0,0,MAX(P102:R102))</f>
        <v>120</v>
      </c>
      <c r="T102" s="136">
        <f t="shared" ref="T102:T103" si="84">SUM(G102,K102,O102,S102)</f>
        <v>200</v>
      </c>
      <c r="U102" s="136">
        <f t="shared" ref="U102:U103" si="85">SUM(O102,S102)</f>
        <v>200</v>
      </c>
      <c r="V102" s="81">
        <f t="shared" ref="V102:V103" si="86">IF(ISNUMBER(A102), (IF(175.508&lt; A102,U102, TRUNC(10^(0.75194503*((LOG((A102/175.508)/LOG(10))*(LOG((A102/175.508)/LOG(10)))))),4)*U102)), 0)</f>
        <v>207.72</v>
      </c>
      <c r="W102" s="89">
        <f t="shared" ref="W102:W103" si="87">SUM(G102,K102,V102)</f>
        <v>207.72</v>
      </c>
      <c r="X102" s="91">
        <f>RANK(T102,T94:T103,0)</f>
        <v>1</v>
      </c>
    </row>
    <row r="103" spans="1:24" ht="16.5" hidden="1" thickBot="1" x14ac:dyDescent="0.25">
      <c r="A103" s="29">
        <v>10</v>
      </c>
      <c r="B103" s="68"/>
      <c r="C103" s="25"/>
      <c r="D103" s="69"/>
      <c r="E103" s="70"/>
      <c r="F103" s="70"/>
      <c r="G103" s="71">
        <f t="shared" si="80"/>
        <v>0</v>
      </c>
      <c r="H103" s="72"/>
      <c r="I103" s="73"/>
      <c r="J103" s="73"/>
      <c r="K103" s="144">
        <f t="shared" si="81"/>
        <v>0</v>
      </c>
      <c r="L103" s="145"/>
      <c r="M103" s="73"/>
      <c r="N103" s="73"/>
      <c r="O103" s="146">
        <f t="shared" si="82"/>
        <v>0</v>
      </c>
      <c r="P103" s="147"/>
      <c r="Q103" s="73"/>
      <c r="R103" s="148"/>
      <c r="S103" s="149">
        <f t="shared" si="83"/>
        <v>0</v>
      </c>
      <c r="T103" s="150">
        <f t="shared" si="84"/>
        <v>0</v>
      </c>
      <c r="U103" s="150">
        <f t="shared" si="85"/>
        <v>0</v>
      </c>
      <c r="V103" s="82">
        <f t="shared" si="86"/>
        <v>0</v>
      </c>
      <c r="W103" s="90">
        <f t="shared" si="87"/>
        <v>0</v>
      </c>
      <c r="X103" s="92">
        <f>RANK(T103,T94:T103,0)</f>
        <v>4</v>
      </c>
    </row>
    <row r="105" spans="1:24" x14ac:dyDescent="0.2">
      <c r="B105" s="163" t="s">
        <v>82</v>
      </c>
      <c r="C105" s="163"/>
    </row>
    <row r="106" spans="1:24" x14ac:dyDescent="0.2">
      <c r="B106" t="s">
        <v>83</v>
      </c>
      <c r="M106" s="164"/>
    </row>
    <row r="107" spans="1:24" x14ac:dyDescent="0.2">
      <c r="B107" s="165" t="s">
        <v>84</v>
      </c>
    </row>
    <row r="108" spans="1:24" x14ac:dyDescent="0.2">
      <c r="B108" s="165" t="s">
        <v>85</v>
      </c>
    </row>
    <row r="109" spans="1:24" x14ac:dyDescent="0.2">
      <c r="B109" s="166" t="s">
        <v>86</v>
      </c>
      <c r="C109" s="166" t="s">
        <v>87</v>
      </c>
      <c r="D109" s="166"/>
      <c r="E109" s="166"/>
    </row>
    <row r="110" spans="1:24" x14ac:dyDescent="0.2">
      <c r="B110" s="167" t="s">
        <v>88</v>
      </c>
      <c r="C110" s="167"/>
      <c r="D110" s="167"/>
      <c r="E110" s="167"/>
    </row>
    <row r="120" spans="1:24" ht="13.5" thickBot="1" x14ac:dyDescent="0.25"/>
    <row r="121" spans="1:24" ht="18.75" thickTop="1" x14ac:dyDescent="0.25">
      <c r="A121" s="176" t="s">
        <v>89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8"/>
    </row>
    <row r="122" spans="1:24" ht="18.75" thickBot="1" x14ac:dyDescent="0.3">
      <c r="A122" s="168" t="s">
        <v>90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70"/>
    </row>
    <row r="123" spans="1:24" ht="13.5" thickTop="1" x14ac:dyDescent="0.2"/>
  </sheetData>
  <mergeCells count="28">
    <mergeCell ref="A1:X1"/>
    <mergeCell ref="H5:K5"/>
    <mergeCell ref="T5:T6"/>
    <mergeCell ref="U5:U6"/>
    <mergeCell ref="V5:V6"/>
    <mergeCell ref="A3:B3"/>
    <mergeCell ref="C3:R3"/>
    <mergeCell ref="A7:X7"/>
    <mergeCell ref="A18:X18"/>
    <mergeCell ref="A73:X73"/>
    <mergeCell ref="A84:X84"/>
    <mergeCell ref="A51:X51"/>
    <mergeCell ref="A62:X62"/>
    <mergeCell ref="A29:X29"/>
    <mergeCell ref="A40:X40"/>
    <mergeCell ref="X5:X6"/>
    <mergeCell ref="A4:X4"/>
    <mergeCell ref="A2:X2"/>
    <mergeCell ref="S3:X3"/>
    <mergeCell ref="B5:B6"/>
    <mergeCell ref="D5:G5"/>
    <mergeCell ref="A122:X122"/>
    <mergeCell ref="A87:X87"/>
    <mergeCell ref="A92:X92"/>
    <mergeCell ref="A95:X95"/>
    <mergeCell ref="A101:X101"/>
    <mergeCell ref="A121:X121"/>
    <mergeCell ref="A98:X98"/>
  </mergeCells>
  <printOptions horizontalCentered="1"/>
  <pageMargins left="0.59055118110236227" right="0.59055118110236227" top="0.59055118110236227" bottom="0.59055118110236227" header="0" footer="0"/>
  <pageSetup paperSize="9" scale="74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7"/>
  <sheetViews>
    <sheetView zoomScale="80" zoomScaleNormal="80" workbookViewId="0">
      <selection activeCell="K14" sqref="K14"/>
    </sheetView>
  </sheetViews>
  <sheetFormatPr defaultRowHeight="12.75" x14ac:dyDescent="0.2"/>
  <cols>
    <col min="1" max="1" width="7.7109375" customWidth="1"/>
    <col min="2" max="2" width="14.7109375" customWidth="1"/>
    <col min="3" max="3" width="5.7109375" customWidth="1"/>
    <col min="4" max="4" width="5.140625" customWidth="1"/>
    <col min="5" max="5" width="5.28515625" customWidth="1"/>
    <col min="6" max="6" width="5.7109375" customWidth="1"/>
    <col min="7" max="7" width="5.28515625" customWidth="1"/>
    <col min="8" max="8" width="5.42578125" customWidth="1"/>
    <col min="9" max="9" width="6.28515625" customWidth="1"/>
    <col min="10" max="11" width="5.7109375" customWidth="1"/>
    <col min="12" max="12" width="6.28515625" customWidth="1"/>
    <col min="13" max="13" width="5.42578125" customWidth="1"/>
    <col min="14" max="14" width="5.28515625" customWidth="1"/>
    <col min="15" max="15" width="5.5703125" customWidth="1"/>
    <col min="16" max="16" width="5" customWidth="1"/>
    <col min="17" max="17" width="5.5703125" customWidth="1"/>
    <col min="18" max="19" width="5.42578125" customWidth="1"/>
    <col min="20" max="21" width="6.140625" customWidth="1"/>
    <col min="22" max="22" width="8.42578125" customWidth="1"/>
    <col min="23" max="23" width="9.5703125" customWidth="1"/>
    <col min="24" max="24" width="11.28515625" style="1" customWidth="1"/>
    <col min="25" max="25" width="4.140625" customWidth="1"/>
  </cols>
  <sheetData>
    <row r="1" spans="1:26" ht="37.5" customHeight="1" thickTop="1" thickBot="1" x14ac:dyDescent="0.25">
      <c r="A1" s="237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9"/>
    </row>
    <row r="2" spans="1:26" s="4" customFormat="1" ht="24" customHeight="1" thickBot="1" x14ac:dyDescent="0.25">
      <c r="A2" s="240" t="s">
        <v>20</v>
      </c>
      <c r="B2" s="241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1"/>
      <c r="U2" s="241"/>
      <c r="V2" s="241"/>
      <c r="W2" s="241"/>
      <c r="X2" s="241"/>
      <c r="Y2" s="243"/>
    </row>
    <row r="3" spans="1:26" ht="24" customHeight="1" thickBot="1" x14ac:dyDescent="0.3">
      <c r="A3" s="244" t="s">
        <v>18</v>
      </c>
      <c r="B3" s="245"/>
      <c r="C3" s="248" t="s">
        <v>28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246" t="s">
        <v>19</v>
      </c>
      <c r="U3" s="246"/>
      <c r="V3" s="246"/>
      <c r="W3" s="246"/>
      <c r="X3" s="246"/>
      <c r="Y3" s="247"/>
    </row>
    <row r="4" spans="1:26" ht="17.25" customHeight="1" thickBot="1" x14ac:dyDescent="0.25">
      <c r="A4" s="233"/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4"/>
      <c r="U4" s="234"/>
      <c r="V4" s="234"/>
      <c r="W4" s="234"/>
      <c r="X4" s="234"/>
      <c r="Y4" s="236"/>
    </row>
    <row r="5" spans="1:26" ht="16.5" thickTop="1" thickBot="1" x14ac:dyDescent="0.25">
      <c r="A5" s="34" t="s">
        <v>11</v>
      </c>
      <c r="B5" s="35" t="s">
        <v>0</v>
      </c>
      <c r="C5" s="36" t="s">
        <v>14</v>
      </c>
      <c r="D5" s="198" t="s">
        <v>9</v>
      </c>
      <c r="E5" s="224"/>
      <c r="F5" s="224"/>
      <c r="G5" s="225"/>
      <c r="H5" s="199" t="s">
        <v>10</v>
      </c>
      <c r="I5" s="224"/>
      <c r="J5" s="224"/>
      <c r="K5" s="224"/>
      <c r="L5" s="30" t="s">
        <v>1</v>
      </c>
      <c r="M5" s="230" t="s">
        <v>1</v>
      </c>
      <c r="N5" s="231"/>
      <c r="O5" s="232"/>
      <c r="P5" s="31" t="s">
        <v>2</v>
      </c>
      <c r="Q5" s="31"/>
      <c r="R5" s="31"/>
      <c r="S5" s="32"/>
      <c r="T5" s="204" t="s">
        <v>17</v>
      </c>
      <c r="U5" s="204" t="s">
        <v>3</v>
      </c>
      <c r="V5" s="204" t="s">
        <v>4</v>
      </c>
      <c r="W5" s="33" t="s">
        <v>15</v>
      </c>
      <c r="X5" s="228" t="s">
        <v>15</v>
      </c>
      <c r="Y5" s="226"/>
      <c r="Z5" s="95"/>
    </row>
    <row r="6" spans="1:26" ht="15.75" thickBot="1" x14ac:dyDescent="0.25">
      <c r="A6" s="37" t="s">
        <v>12</v>
      </c>
      <c r="B6" s="38"/>
      <c r="C6" s="36" t="s">
        <v>13</v>
      </c>
      <c r="D6" s="5"/>
      <c r="E6" s="6"/>
      <c r="F6" s="6"/>
      <c r="G6" s="7"/>
      <c r="H6" s="8"/>
      <c r="I6" s="6"/>
      <c r="J6" s="6"/>
      <c r="K6" s="9"/>
      <c r="L6" s="10" t="s">
        <v>5</v>
      </c>
      <c r="M6" s="11" t="s">
        <v>6</v>
      </c>
      <c r="N6" s="12" t="s">
        <v>7</v>
      </c>
      <c r="O6" s="13" t="s">
        <v>8</v>
      </c>
      <c r="P6" s="14" t="s">
        <v>5</v>
      </c>
      <c r="Q6" s="11" t="s">
        <v>6</v>
      </c>
      <c r="R6" s="12" t="s">
        <v>7</v>
      </c>
      <c r="S6" s="13" t="s">
        <v>8</v>
      </c>
      <c r="T6" s="180"/>
      <c r="U6" s="180"/>
      <c r="V6" s="180"/>
      <c r="W6" s="33" t="s">
        <v>16</v>
      </c>
      <c r="X6" s="229"/>
      <c r="Y6" s="227"/>
      <c r="Z6" s="95"/>
    </row>
    <row r="7" spans="1:26" ht="20.100000000000001" customHeight="1" thickTop="1" thickBot="1" x14ac:dyDescent="0.3">
      <c r="A7" s="221" t="s">
        <v>22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3"/>
      <c r="X7" s="17">
        <f>SUM(W8:W11)-MIN(W8:W11)</f>
        <v>890.39920000000006</v>
      </c>
      <c r="Y7" s="102">
        <f>RANK(X7,X7:X52,0)</f>
        <v>1</v>
      </c>
      <c r="Z7" s="96"/>
    </row>
    <row r="8" spans="1:26" ht="20.100000000000001" customHeight="1" x14ac:dyDescent="0.25">
      <c r="A8" s="56">
        <v>78.400000000000006</v>
      </c>
      <c r="B8" s="57" t="s">
        <v>29</v>
      </c>
      <c r="C8" s="99">
        <v>2006</v>
      </c>
      <c r="D8" s="40">
        <v>600</v>
      </c>
      <c r="E8" s="41">
        <v>590</v>
      </c>
      <c r="F8" s="41">
        <v>580</v>
      </c>
      <c r="G8" s="58">
        <f t="shared" ref="G8" si="0">IF(MAX(D8:F8)&lt;0,0,MAX(D8:F8))/10</f>
        <v>60</v>
      </c>
      <c r="H8" s="42">
        <v>1010</v>
      </c>
      <c r="I8" s="43">
        <v>1050</v>
      </c>
      <c r="J8" s="43">
        <v>1010</v>
      </c>
      <c r="K8" s="59">
        <f t="shared" ref="K8" si="1">IF(MAX(H8:J8)&lt;0,0,MAX(H8:J8))/10</f>
        <v>105</v>
      </c>
      <c r="L8" s="60">
        <v>58</v>
      </c>
      <c r="M8" s="61">
        <v>-62</v>
      </c>
      <c r="N8" s="61">
        <v>62</v>
      </c>
      <c r="O8" s="62">
        <f t="shared" ref="O8" si="2">IF(MAX(L8:N8)&lt;0,0,MAX(L8:N8))</f>
        <v>62</v>
      </c>
      <c r="P8" s="63">
        <v>72</v>
      </c>
      <c r="Q8" s="61">
        <v>-76</v>
      </c>
      <c r="R8" s="64">
        <v>-79</v>
      </c>
      <c r="S8" s="44">
        <f>IF(MAX(P8:R8)&lt;0,0,MAX(P8:R8))</f>
        <v>72</v>
      </c>
      <c r="T8" s="21">
        <f>SUM(G8,K8,O8,S8)</f>
        <v>299</v>
      </c>
      <c r="U8" s="21">
        <f>SUM(O8,S8)</f>
        <v>134</v>
      </c>
      <c r="V8" s="80">
        <f>IF(ISNUMBER(A8), (IF(175.508&lt; A8,U8, TRUNC(10^(0.75194503*((LOG((A8/175.508)/LOG(10))*(LOG((A8/175.508)/LOG(10)))))),4)*U8)), 0)</f>
        <v>165.6508</v>
      </c>
      <c r="W8" s="45">
        <f>SUM(G8,K8,V8)</f>
        <v>330.6508</v>
      </c>
      <c r="X8" s="212"/>
      <c r="Y8" s="214"/>
      <c r="Z8" s="96"/>
    </row>
    <row r="9" spans="1:26" ht="20.100000000000001" customHeight="1" x14ac:dyDescent="0.25">
      <c r="A9" s="28">
        <v>71.5</v>
      </c>
      <c r="B9" s="65" t="s">
        <v>30</v>
      </c>
      <c r="C9" s="100">
        <v>2006</v>
      </c>
      <c r="D9" s="46">
        <v>750</v>
      </c>
      <c r="E9" s="47">
        <v>730</v>
      </c>
      <c r="F9" s="47">
        <v>740</v>
      </c>
      <c r="G9" s="66">
        <f t="shared" ref="G9:G11" si="3">IF(MAX(D9:F9)&lt;0,0,MAX(D9:F9))/10</f>
        <v>75</v>
      </c>
      <c r="H9" s="2">
        <v>1100</v>
      </c>
      <c r="I9" s="3">
        <v>1090</v>
      </c>
      <c r="J9" s="3">
        <v>1000</v>
      </c>
      <c r="K9" s="67">
        <f t="shared" ref="K9:K11" si="4">IF(MAX(H9:J9)&lt;0,0,MAX(H9:J9))/10</f>
        <v>110</v>
      </c>
      <c r="L9" s="49">
        <v>-57</v>
      </c>
      <c r="M9" s="50">
        <v>58</v>
      </c>
      <c r="N9" s="50">
        <v>60</v>
      </c>
      <c r="O9" s="54">
        <f t="shared" ref="O9:O11" si="5">IF(MAX(L9:N9)&lt;0,0,MAX(L9:N9))</f>
        <v>60</v>
      </c>
      <c r="P9" s="51">
        <v>75</v>
      </c>
      <c r="Q9" s="50">
        <v>78</v>
      </c>
      <c r="R9" s="52">
        <v>80</v>
      </c>
      <c r="S9" s="20">
        <f t="shared" ref="S9:S11" si="6">IF(MAX(P9:R9)&lt;0,0,MAX(P9:R9))</f>
        <v>80</v>
      </c>
      <c r="T9" s="24">
        <f t="shared" ref="T9:T11" si="7">SUM(G9,K9,O9,S9)</f>
        <v>325</v>
      </c>
      <c r="U9" s="24">
        <f t="shared" ref="U9:U11" si="8">SUM(O9,S9)</f>
        <v>140</v>
      </c>
      <c r="V9" s="81">
        <f t="shared" ref="V9:V11" si="9">IF(ISNUMBER(A9), (IF(175.508&lt; A9,U9, TRUNC(10^(0.75194503*((LOG((A9/175.508)/LOG(10))*(LOG((A9/175.508)/LOG(10)))))),4)*U9)), 0)</f>
        <v>182.16799999999998</v>
      </c>
      <c r="W9" s="22">
        <f t="shared" ref="W9:W11" si="10">SUM(G9,K9,V9)</f>
        <v>367.16800000000001</v>
      </c>
      <c r="X9" s="212"/>
      <c r="Y9" s="212"/>
      <c r="Z9" s="96"/>
    </row>
    <row r="10" spans="1:26" ht="20.100000000000001" customHeight="1" x14ac:dyDescent="0.25">
      <c r="A10" s="28">
        <v>66.8</v>
      </c>
      <c r="B10" s="65" t="s">
        <v>49</v>
      </c>
      <c r="C10" s="19">
        <v>2005</v>
      </c>
      <c r="D10" s="46">
        <v>0</v>
      </c>
      <c r="E10" s="47">
        <v>0</v>
      </c>
      <c r="F10" s="47">
        <v>0</v>
      </c>
      <c r="G10" s="66">
        <f t="shared" si="3"/>
        <v>0</v>
      </c>
      <c r="H10" s="2">
        <v>0</v>
      </c>
      <c r="I10" s="3">
        <v>0</v>
      </c>
      <c r="J10" s="3">
        <v>0</v>
      </c>
      <c r="K10" s="67">
        <f t="shared" si="4"/>
        <v>0</v>
      </c>
      <c r="L10" s="49">
        <v>-62</v>
      </c>
      <c r="M10" s="50">
        <v>62</v>
      </c>
      <c r="N10" s="50"/>
      <c r="O10" s="54">
        <f t="shared" si="5"/>
        <v>62</v>
      </c>
      <c r="P10" s="51">
        <v>75</v>
      </c>
      <c r="Q10" s="50">
        <v>78</v>
      </c>
      <c r="R10" s="52">
        <v>80</v>
      </c>
      <c r="S10" s="20">
        <f t="shared" si="6"/>
        <v>80</v>
      </c>
      <c r="T10" s="24">
        <f t="shared" si="7"/>
        <v>142</v>
      </c>
      <c r="U10" s="24">
        <f t="shared" si="8"/>
        <v>142</v>
      </c>
      <c r="V10" s="81">
        <f t="shared" si="9"/>
        <v>192.5804</v>
      </c>
      <c r="W10" s="22">
        <f t="shared" si="10"/>
        <v>192.5804</v>
      </c>
      <c r="X10" s="212"/>
      <c r="Y10" s="212"/>
      <c r="Z10" s="96"/>
    </row>
    <row r="11" spans="1:26" ht="20.100000000000001" customHeight="1" thickBot="1" x14ac:dyDescent="0.3">
      <c r="A11" s="29">
        <v>10</v>
      </c>
      <c r="B11" s="68"/>
      <c r="C11" s="25"/>
      <c r="D11" s="69"/>
      <c r="E11" s="70"/>
      <c r="F11" s="70"/>
      <c r="G11" s="71">
        <f t="shared" si="3"/>
        <v>0</v>
      </c>
      <c r="H11" s="72"/>
      <c r="I11" s="73"/>
      <c r="J11" s="73"/>
      <c r="K11" s="74">
        <f t="shared" si="4"/>
        <v>0</v>
      </c>
      <c r="L11" s="53"/>
      <c r="M11" s="75"/>
      <c r="N11" s="75"/>
      <c r="O11" s="55">
        <f t="shared" si="5"/>
        <v>0</v>
      </c>
      <c r="P11" s="76"/>
      <c r="Q11" s="75"/>
      <c r="R11" s="77"/>
      <c r="S11" s="26">
        <f t="shared" si="6"/>
        <v>0</v>
      </c>
      <c r="T11" s="78">
        <f t="shared" si="7"/>
        <v>0</v>
      </c>
      <c r="U11" s="78">
        <f t="shared" si="8"/>
        <v>0</v>
      </c>
      <c r="V11" s="82">
        <f t="shared" si="9"/>
        <v>0</v>
      </c>
      <c r="W11" s="79">
        <f t="shared" si="10"/>
        <v>0</v>
      </c>
      <c r="X11" s="213"/>
      <c r="Y11" s="213"/>
      <c r="Z11" s="96"/>
    </row>
    <row r="12" spans="1:26" ht="20.100000000000001" customHeight="1" thickTop="1" thickBot="1" x14ac:dyDescent="0.3">
      <c r="A12" s="221" t="s">
        <v>23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3"/>
      <c r="X12" s="17">
        <f>SUM(W13:W16)-MIN(W13:W16)</f>
        <v>602.83280000000002</v>
      </c>
      <c r="Y12" s="18">
        <f>RANK(X12,X7:X52,0)</f>
        <v>4</v>
      </c>
      <c r="Z12" s="96"/>
    </row>
    <row r="13" spans="1:26" ht="20.100000000000001" customHeight="1" x14ac:dyDescent="0.25">
      <c r="A13" s="56">
        <v>61.2</v>
      </c>
      <c r="B13" s="57" t="s">
        <v>31</v>
      </c>
      <c r="C13" s="39">
        <v>2005</v>
      </c>
      <c r="D13" s="40">
        <v>0</v>
      </c>
      <c r="E13" s="41">
        <v>0</v>
      </c>
      <c r="F13" s="41">
        <v>0</v>
      </c>
      <c r="G13" s="58">
        <f t="shared" ref="G13:G16" si="11">IF(MAX(D13:F13)&lt;0,0,MAX(D13:F13))/10</f>
        <v>0</v>
      </c>
      <c r="H13" s="42">
        <v>0</v>
      </c>
      <c r="I13" s="43">
        <v>0</v>
      </c>
      <c r="J13" s="43">
        <v>0</v>
      </c>
      <c r="K13" s="59">
        <f t="shared" ref="K13:K16" si="12">IF(MAX(H13:J13)&lt;0,0,MAX(H13:J13))/10</f>
        <v>0</v>
      </c>
      <c r="L13" s="60">
        <v>56</v>
      </c>
      <c r="M13" s="61">
        <v>59</v>
      </c>
      <c r="N13" s="61">
        <v>-62</v>
      </c>
      <c r="O13" s="62">
        <f t="shared" ref="O13:O16" si="13">IF(MAX(L13:N13)&lt;0,0,MAX(L13:N13))</f>
        <v>59</v>
      </c>
      <c r="P13" s="63">
        <v>66</v>
      </c>
      <c r="Q13" s="61">
        <v>69</v>
      </c>
      <c r="R13" s="64">
        <v>-72</v>
      </c>
      <c r="S13" s="44">
        <f>IF(MAX(P13:R13)&lt;0,0,MAX(P13:R13))</f>
        <v>69</v>
      </c>
      <c r="T13" s="21">
        <f>SUM(G13,K13,O13,S13)</f>
        <v>128</v>
      </c>
      <c r="U13" s="21">
        <f>SUM(O13,S13)</f>
        <v>128</v>
      </c>
      <c r="V13" s="80">
        <f>IF(ISNUMBER(A13), (IF(175.508&lt; A13,U13, TRUNC(10^(0.75194503*((LOG((A13/175.508)/LOG(10))*(LOG((A13/175.508)/LOG(10)))))),4)*U13)), 0)</f>
        <v>183.91040000000001</v>
      </c>
      <c r="W13" s="45">
        <f>SUM(G13,K13,V13)</f>
        <v>183.91040000000001</v>
      </c>
      <c r="X13" s="212"/>
      <c r="Y13" s="214"/>
      <c r="Z13" s="96"/>
    </row>
    <row r="14" spans="1:26" ht="20.100000000000001" customHeight="1" x14ac:dyDescent="0.25">
      <c r="A14" s="28">
        <v>27.4</v>
      </c>
      <c r="B14" s="65" t="s">
        <v>32</v>
      </c>
      <c r="C14" s="100">
        <v>2010</v>
      </c>
      <c r="D14" s="46">
        <v>540</v>
      </c>
      <c r="E14" s="47">
        <v>530</v>
      </c>
      <c r="F14" s="47">
        <v>520</v>
      </c>
      <c r="G14" s="66">
        <f t="shared" si="11"/>
        <v>54</v>
      </c>
      <c r="H14" s="2">
        <v>410</v>
      </c>
      <c r="I14" s="3">
        <v>420</v>
      </c>
      <c r="J14" s="3">
        <v>410</v>
      </c>
      <c r="K14" s="67">
        <f t="shared" si="12"/>
        <v>42</v>
      </c>
      <c r="L14" s="49">
        <v>16</v>
      </c>
      <c r="M14" s="50">
        <v>18</v>
      </c>
      <c r="N14" s="50">
        <v>-20</v>
      </c>
      <c r="O14" s="54">
        <f t="shared" si="13"/>
        <v>18</v>
      </c>
      <c r="P14" s="51">
        <v>17</v>
      </c>
      <c r="Q14" s="50">
        <v>19</v>
      </c>
      <c r="R14" s="52">
        <v>21</v>
      </c>
      <c r="S14" s="20">
        <f t="shared" ref="S14:S16" si="14">IF(MAX(P14:R14)&lt;0,0,MAX(P14:R14))</f>
        <v>21</v>
      </c>
      <c r="T14" s="24">
        <f t="shared" ref="T14:T16" si="15">SUM(G14,K14,O14,S14)</f>
        <v>135</v>
      </c>
      <c r="U14" s="24">
        <f t="shared" ref="U14:U16" si="16">SUM(O14,S14)</f>
        <v>39</v>
      </c>
      <c r="V14" s="81">
        <f t="shared" ref="V14:V16" si="17">IF(ISNUMBER(A14), (IF(175.508&lt; A14,U14, TRUNC(10^(0.75194503*((LOG((A14/175.508)/LOG(10))*(LOG((A14/175.508)/LOG(10)))))),4)*U14)), 0)</f>
        <v>120.2838</v>
      </c>
      <c r="W14" s="22">
        <f t="shared" ref="W14:W16" si="18">SUM(G14,K14,V14)</f>
        <v>216.28379999999999</v>
      </c>
      <c r="X14" s="212"/>
      <c r="Y14" s="212"/>
      <c r="Z14" s="96"/>
    </row>
    <row r="15" spans="1:26" ht="20.100000000000001" customHeight="1" x14ac:dyDescent="0.25">
      <c r="A15" s="28">
        <v>34</v>
      </c>
      <c r="B15" s="65" t="s">
        <v>33</v>
      </c>
      <c r="C15" s="100">
        <v>2009</v>
      </c>
      <c r="D15" s="46">
        <v>510</v>
      </c>
      <c r="E15" s="47">
        <v>510</v>
      </c>
      <c r="F15" s="47">
        <v>520</v>
      </c>
      <c r="G15" s="66">
        <f t="shared" si="11"/>
        <v>52</v>
      </c>
      <c r="H15" s="2">
        <v>470</v>
      </c>
      <c r="I15" s="3">
        <v>460</v>
      </c>
      <c r="J15" s="3">
        <v>440</v>
      </c>
      <c r="K15" s="67">
        <f t="shared" si="12"/>
        <v>47</v>
      </c>
      <c r="L15" s="49">
        <v>17</v>
      </c>
      <c r="M15" s="50">
        <v>19</v>
      </c>
      <c r="N15" s="50">
        <v>-21</v>
      </c>
      <c r="O15" s="54">
        <f t="shared" si="13"/>
        <v>19</v>
      </c>
      <c r="P15" s="51">
        <v>20</v>
      </c>
      <c r="Q15" s="50">
        <v>22</v>
      </c>
      <c r="R15" s="52">
        <v>24</v>
      </c>
      <c r="S15" s="20">
        <f t="shared" si="14"/>
        <v>24</v>
      </c>
      <c r="T15" s="24">
        <f t="shared" si="15"/>
        <v>142</v>
      </c>
      <c r="U15" s="24">
        <f t="shared" si="16"/>
        <v>43</v>
      </c>
      <c r="V15" s="81">
        <f t="shared" si="17"/>
        <v>103.63860000000001</v>
      </c>
      <c r="W15" s="22">
        <f t="shared" si="18"/>
        <v>202.6386</v>
      </c>
      <c r="X15" s="212"/>
      <c r="Y15" s="212"/>
      <c r="Z15" s="96"/>
    </row>
    <row r="16" spans="1:26" ht="20.100000000000001" customHeight="1" thickBot="1" x14ac:dyDescent="0.3">
      <c r="A16" s="29">
        <v>10</v>
      </c>
      <c r="B16" s="68"/>
      <c r="C16" s="25"/>
      <c r="D16" s="69"/>
      <c r="E16" s="70"/>
      <c r="F16" s="70"/>
      <c r="G16" s="71">
        <f t="shared" si="11"/>
        <v>0</v>
      </c>
      <c r="H16" s="72"/>
      <c r="I16" s="73"/>
      <c r="J16" s="73"/>
      <c r="K16" s="74">
        <f t="shared" si="12"/>
        <v>0</v>
      </c>
      <c r="L16" s="53"/>
      <c r="M16" s="75"/>
      <c r="N16" s="75"/>
      <c r="O16" s="55">
        <f t="shared" si="13"/>
        <v>0</v>
      </c>
      <c r="P16" s="76"/>
      <c r="Q16" s="75"/>
      <c r="R16" s="77"/>
      <c r="S16" s="26">
        <f t="shared" si="14"/>
        <v>0</v>
      </c>
      <c r="T16" s="78">
        <f t="shared" si="15"/>
        <v>0</v>
      </c>
      <c r="U16" s="78">
        <f t="shared" si="16"/>
        <v>0</v>
      </c>
      <c r="V16" s="82">
        <f t="shared" si="17"/>
        <v>0</v>
      </c>
      <c r="W16" s="79">
        <f t="shared" si="18"/>
        <v>0</v>
      </c>
      <c r="X16" s="213"/>
      <c r="Y16" s="213"/>
      <c r="Z16" s="96"/>
    </row>
    <row r="17" spans="1:26" ht="20.100000000000001" customHeight="1" thickTop="1" thickBot="1" x14ac:dyDescent="0.3">
      <c r="A17" s="221" t="s">
        <v>21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3"/>
      <c r="X17" s="17">
        <f>SUM(W18:W21)-MIN(W18:W21)</f>
        <v>571.98419999999999</v>
      </c>
      <c r="Y17" s="18">
        <f>RANK(X17,X7:X52,0)</f>
        <v>5</v>
      </c>
      <c r="Z17" s="96"/>
    </row>
    <row r="18" spans="1:26" ht="20.100000000000001" customHeight="1" x14ac:dyDescent="0.25">
      <c r="A18" s="56">
        <v>48.8</v>
      </c>
      <c r="B18" s="57" t="s">
        <v>34</v>
      </c>
      <c r="C18" s="39">
        <v>2005</v>
      </c>
      <c r="D18" s="40">
        <v>0</v>
      </c>
      <c r="E18" s="41">
        <v>0</v>
      </c>
      <c r="F18" s="41">
        <v>0</v>
      </c>
      <c r="G18" s="58">
        <f t="shared" ref="G18:G21" si="19">IF(MAX(D18:F18)&lt;0,0,MAX(D18:F18))/10</f>
        <v>0</v>
      </c>
      <c r="H18" s="42">
        <v>0</v>
      </c>
      <c r="I18" s="43">
        <v>0</v>
      </c>
      <c r="J18" s="43">
        <v>0</v>
      </c>
      <c r="K18" s="59">
        <f t="shared" ref="K18:K21" si="20">IF(MAX(H18:J18)&lt;0,0,MAX(H18:J18))/10</f>
        <v>0</v>
      </c>
      <c r="L18" s="60">
        <v>35</v>
      </c>
      <c r="M18" s="61">
        <v>38</v>
      </c>
      <c r="N18" s="61">
        <v>41</v>
      </c>
      <c r="O18" s="62">
        <f t="shared" ref="O18:O21" si="21">IF(MAX(L18:N18)&lt;0,0,MAX(L18:N18))</f>
        <v>41</v>
      </c>
      <c r="P18" s="63">
        <v>45</v>
      </c>
      <c r="Q18" s="61">
        <v>49</v>
      </c>
      <c r="R18" s="64">
        <v>52</v>
      </c>
      <c r="S18" s="44">
        <f>IF(MAX(P18:R18)&lt;0,0,MAX(P18:R18))</f>
        <v>52</v>
      </c>
      <c r="T18" s="21">
        <f>SUM(G18,K18,O18,S18)</f>
        <v>93</v>
      </c>
      <c r="U18" s="21">
        <f>SUM(O18,S18)</f>
        <v>93</v>
      </c>
      <c r="V18" s="80">
        <f>IF(ISNUMBER(A18), (IF(175.508&lt; A18,U18, TRUNC(10^(0.75194503*((LOG((A18/175.508)/LOG(10))*(LOG((A18/175.508)/LOG(10)))))),4)*U18)), 0)</f>
        <v>158.78819999999999</v>
      </c>
      <c r="W18" s="45">
        <f>SUM(G18,K18,V18)</f>
        <v>158.78819999999999</v>
      </c>
      <c r="X18" s="212"/>
      <c r="Y18" s="214"/>
      <c r="Z18" s="96"/>
    </row>
    <row r="19" spans="1:26" ht="20.100000000000001" customHeight="1" x14ac:dyDescent="0.25">
      <c r="A19" s="28">
        <v>36.200000000000003</v>
      </c>
      <c r="B19" s="65" t="s">
        <v>35</v>
      </c>
      <c r="C19" s="100">
        <v>2008</v>
      </c>
      <c r="D19" s="46">
        <v>550</v>
      </c>
      <c r="E19" s="47">
        <v>560</v>
      </c>
      <c r="F19" s="47">
        <v>570</v>
      </c>
      <c r="G19" s="66">
        <f t="shared" si="19"/>
        <v>57</v>
      </c>
      <c r="H19" s="2">
        <v>660</v>
      </c>
      <c r="I19" s="3">
        <v>650</v>
      </c>
      <c r="J19" s="3">
        <v>600</v>
      </c>
      <c r="K19" s="67">
        <f t="shared" si="20"/>
        <v>66</v>
      </c>
      <c r="L19" s="49">
        <v>17</v>
      </c>
      <c r="M19" s="50">
        <v>19</v>
      </c>
      <c r="N19" s="50">
        <v>21</v>
      </c>
      <c r="O19" s="54">
        <f t="shared" si="21"/>
        <v>21</v>
      </c>
      <c r="P19" s="51">
        <v>22</v>
      </c>
      <c r="Q19" s="50">
        <v>25</v>
      </c>
      <c r="R19" s="52">
        <v>27</v>
      </c>
      <c r="S19" s="20">
        <f t="shared" ref="S19:S21" si="22">IF(MAX(P19:R19)&lt;0,0,MAX(P19:R19))</f>
        <v>27</v>
      </c>
      <c r="T19" s="24">
        <f t="shared" ref="T19:T21" si="23">SUM(G19,K19,O19,S19)</f>
        <v>171</v>
      </c>
      <c r="U19" s="24">
        <f t="shared" ref="U19:U21" si="24">SUM(O19,S19)</f>
        <v>48</v>
      </c>
      <c r="V19" s="81">
        <f t="shared" ref="V19:V21" si="25">IF(ISNUMBER(A19), (IF(175.508&lt; A19,U19, TRUNC(10^(0.75194503*((LOG((A19/175.508)/LOG(10))*(LOG((A19/175.508)/LOG(10)))))),4)*U19)), 0)</f>
        <v>108.312</v>
      </c>
      <c r="W19" s="22">
        <f t="shared" ref="W19:W21" si="26">SUM(G19,K19,V19)</f>
        <v>231.31200000000001</v>
      </c>
      <c r="X19" s="212"/>
      <c r="Y19" s="212"/>
      <c r="Z19" s="96"/>
    </row>
    <row r="20" spans="1:26" ht="20.100000000000001" customHeight="1" x14ac:dyDescent="0.25">
      <c r="A20" s="28">
        <v>77.8</v>
      </c>
      <c r="B20" s="65" t="s">
        <v>36</v>
      </c>
      <c r="C20" s="100">
        <v>2007</v>
      </c>
      <c r="D20" s="46">
        <v>460</v>
      </c>
      <c r="E20" s="47">
        <v>490</v>
      </c>
      <c r="F20" s="47">
        <v>490</v>
      </c>
      <c r="G20" s="66">
        <f t="shared" si="19"/>
        <v>49</v>
      </c>
      <c r="H20" s="2">
        <v>460</v>
      </c>
      <c r="I20" s="3">
        <v>410</v>
      </c>
      <c r="J20" s="3">
        <v>440</v>
      </c>
      <c r="K20" s="67">
        <f t="shared" si="20"/>
        <v>46</v>
      </c>
      <c r="L20" s="49">
        <v>24</v>
      </c>
      <c r="M20" s="50">
        <v>28</v>
      </c>
      <c r="N20" s="50">
        <v>30</v>
      </c>
      <c r="O20" s="54">
        <f t="shared" si="21"/>
        <v>30</v>
      </c>
      <c r="P20" s="51">
        <v>32</v>
      </c>
      <c r="Q20" s="50">
        <v>37</v>
      </c>
      <c r="R20" s="52">
        <v>40</v>
      </c>
      <c r="S20" s="20">
        <f t="shared" si="22"/>
        <v>40</v>
      </c>
      <c r="T20" s="24">
        <f t="shared" si="23"/>
        <v>165</v>
      </c>
      <c r="U20" s="24">
        <f t="shared" si="24"/>
        <v>70</v>
      </c>
      <c r="V20" s="81">
        <f t="shared" si="25"/>
        <v>86.884</v>
      </c>
      <c r="W20" s="22">
        <f t="shared" si="26"/>
        <v>181.88400000000001</v>
      </c>
      <c r="X20" s="212"/>
      <c r="Y20" s="212"/>
      <c r="Z20" s="96"/>
    </row>
    <row r="21" spans="1:26" ht="20.100000000000001" customHeight="1" thickBot="1" x14ac:dyDescent="0.3">
      <c r="A21" s="29">
        <v>10</v>
      </c>
      <c r="B21" s="68"/>
      <c r="C21" s="25"/>
      <c r="D21" s="69"/>
      <c r="E21" s="70"/>
      <c r="F21" s="70"/>
      <c r="G21" s="71">
        <f t="shared" si="19"/>
        <v>0</v>
      </c>
      <c r="H21" s="72"/>
      <c r="I21" s="73"/>
      <c r="J21" s="73"/>
      <c r="K21" s="74">
        <f t="shared" si="20"/>
        <v>0</v>
      </c>
      <c r="L21" s="53"/>
      <c r="M21" s="75"/>
      <c r="N21" s="75"/>
      <c r="O21" s="55">
        <f t="shared" si="21"/>
        <v>0</v>
      </c>
      <c r="P21" s="76"/>
      <c r="Q21" s="75"/>
      <c r="R21" s="77"/>
      <c r="S21" s="26">
        <f t="shared" si="22"/>
        <v>0</v>
      </c>
      <c r="T21" s="78">
        <f t="shared" si="23"/>
        <v>0</v>
      </c>
      <c r="U21" s="78">
        <f t="shared" si="24"/>
        <v>0</v>
      </c>
      <c r="V21" s="82">
        <f t="shared" si="25"/>
        <v>0</v>
      </c>
      <c r="W21" s="79">
        <f t="shared" si="26"/>
        <v>0</v>
      </c>
      <c r="X21" s="213"/>
      <c r="Y21" s="213"/>
      <c r="Z21" s="96"/>
    </row>
    <row r="22" spans="1:26" ht="20.100000000000001" customHeight="1" thickTop="1" thickBot="1" x14ac:dyDescent="0.3">
      <c r="A22" s="221" t="s">
        <v>26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3"/>
      <c r="X22" s="17">
        <f>SUM(W23:W26)-MIN(W23:W26)</f>
        <v>623.30799999999999</v>
      </c>
      <c r="Y22" s="103">
        <f>RANK(X22,X7:X52,0)</f>
        <v>2</v>
      </c>
      <c r="Z22" s="96"/>
    </row>
    <row r="23" spans="1:26" ht="20.100000000000001" customHeight="1" x14ac:dyDescent="0.25">
      <c r="A23" s="56">
        <v>40.799999999999997</v>
      </c>
      <c r="B23" s="57" t="s">
        <v>37</v>
      </c>
      <c r="C23" s="101">
        <v>2007</v>
      </c>
      <c r="D23" s="40">
        <v>660</v>
      </c>
      <c r="E23" s="41">
        <v>660</v>
      </c>
      <c r="F23" s="41">
        <v>660</v>
      </c>
      <c r="G23" s="58">
        <f t="shared" ref="G23:G26" si="27">IF(MAX(D23:F23)&lt;0,0,MAX(D23:F23))/10</f>
        <v>66</v>
      </c>
      <c r="H23" s="42">
        <v>650</v>
      </c>
      <c r="I23" s="43">
        <v>650</v>
      </c>
      <c r="J23" s="43">
        <v>650</v>
      </c>
      <c r="K23" s="59">
        <f t="shared" ref="K23:K26" si="28">IF(MAX(H23:J23)&lt;0,0,MAX(H23:J23))/10</f>
        <v>65</v>
      </c>
      <c r="L23" s="60">
        <v>27</v>
      </c>
      <c r="M23" s="61">
        <v>31</v>
      </c>
      <c r="N23" s="61">
        <v>-34</v>
      </c>
      <c r="O23" s="62">
        <f t="shared" ref="O23:O26" si="29">IF(MAX(L23:N23)&lt;0,0,MAX(L23:N23))</f>
        <v>31</v>
      </c>
      <c r="P23" s="63">
        <v>34</v>
      </c>
      <c r="Q23" s="61">
        <v>38</v>
      </c>
      <c r="R23" s="64">
        <v>-40</v>
      </c>
      <c r="S23" s="44">
        <f>IF(MAX(P23:R23)&lt;0,0,MAX(P23:R23))</f>
        <v>38</v>
      </c>
      <c r="T23" s="21">
        <f>SUM(G23,K23,O23,S23)</f>
        <v>200</v>
      </c>
      <c r="U23" s="21">
        <f>SUM(O23,S23)</f>
        <v>69</v>
      </c>
      <c r="V23" s="80">
        <f>IF(ISNUMBER(A23), (IF(175.508&lt; A23,U23, TRUNC(10^(0.75194503*((LOG((A23/175.508)/LOG(10))*(LOG((A23/175.508)/LOG(10)))))),4)*U23)), 0)</f>
        <v>138.27600000000001</v>
      </c>
      <c r="W23" s="45">
        <f>SUM(G23,K23,V23)</f>
        <v>269.27600000000001</v>
      </c>
      <c r="X23" s="212"/>
      <c r="Y23" s="214"/>
      <c r="Z23" s="96"/>
    </row>
    <row r="24" spans="1:26" ht="20.100000000000001" customHeight="1" x14ac:dyDescent="0.25">
      <c r="A24" s="28">
        <v>40</v>
      </c>
      <c r="B24" s="65" t="s">
        <v>38</v>
      </c>
      <c r="C24" s="105">
        <v>2007</v>
      </c>
      <c r="D24" s="46">
        <v>0</v>
      </c>
      <c r="E24" s="47">
        <v>0</v>
      </c>
      <c r="F24" s="47">
        <v>0</v>
      </c>
      <c r="G24" s="66">
        <f t="shared" si="27"/>
        <v>0</v>
      </c>
      <c r="H24" s="2">
        <v>0</v>
      </c>
      <c r="I24" s="3">
        <v>0</v>
      </c>
      <c r="J24" s="3">
        <v>0</v>
      </c>
      <c r="K24" s="67">
        <f t="shared" si="28"/>
        <v>0</v>
      </c>
      <c r="L24" s="49">
        <v>17</v>
      </c>
      <c r="M24" s="50">
        <v>20</v>
      </c>
      <c r="N24" s="50">
        <v>-22</v>
      </c>
      <c r="O24" s="54">
        <f t="shared" si="29"/>
        <v>20</v>
      </c>
      <c r="P24" s="51">
        <v>25</v>
      </c>
      <c r="Q24" s="50">
        <v>28</v>
      </c>
      <c r="R24" s="52">
        <v>31</v>
      </c>
      <c r="S24" s="20">
        <f t="shared" ref="S24:S26" si="30">IF(MAX(P24:R24)&lt;0,0,MAX(P24:R24))</f>
        <v>31</v>
      </c>
      <c r="T24" s="24">
        <f t="shared" ref="T24:T26" si="31">SUM(G24,K24,O24,S24)</f>
        <v>51</v>
      </c>
      <c r="U24" s="24">
        <f t="shared" ref="U24:U26" si="32">SUM(O24,S24)</f>
        <v>51</v>
      </c>
      <c r="V24" s="81">
        <f t="shared" ref="V24:V26" si="33">IF(ISNUMBER(A24), (IF(175.508&lt; A24,U24, TRUNC(10^(0.75194503*((LOG((A24/175.508)/LOG(10))*(LOG((A24/175.508)/LOG(10)))))),4)*U24)), 0)</f>
        <v>104.16240000000001</v>
      </c>
      <c r="W24" s="22">
        <f t="shared" ref="W24:W26" si="34">SUM(G24,K24,V24)</f>
        <v>104.16240000000001</v>
      </c>
      <c r="X24" s="212"/>
      <c r="Y24" s="212"/>
      <c r="Z24" s="96"/>
    </row>
    <row r="25" spans="1:26" ht="20.100000000000001" customHeight="1" x14ac:dyDescent="0.25">
      <c r="A25" s="28">
        <v>60.9</v>
      </c>
      <c r="B25" s="65" t="s">
        <v>39</v>
      </c>
      <c r="C25" s="100">
        <v>2008</v>
      </c>
      <c r="D25" s="46">
        <v>590</v>
      </c>
      <c r="E25" s="47">
        <v>570</v>
      </c>
      <c r="F25" s="47">
        <v>570</v>
      </c>
      <c r="G25" s="66">
        <f t="shared" si="27"/>
        <v>59</v>
      </c>
      <c r="H25" s="2">
        <v>640</v>
      </c>
      <c r="I25" s="3">
        <v>600</v>
      </c>
      <c r="J25" s="3">
        <v>590</v>
      </c>
      <c r="K25" s="67">
        <f t="shared" si="28"/>
        <v>64</v>
      </c>
      <c r="L25" s="49">
        <v>34</v>
      </c>
      <c r="M25" s="50">
        <v>37</v>
      </c>
      <c r="N25" s="50">
        <v>41</v>
      </c>
      <c r="O25" s="54">
        <f t="shared" si="29"/>
        <v>41</v>
      </c>
      <c r="P25" s="51">
        <v>43</v>
      </c>
      <c r="Q25" s="50">
        <v>47</v>
      </c>
      <c r="R25" s="52">
        <v>-51</v>
      </c>
      <c r="S25" s="20">
        <f t="shared" si="30"/>
        <v>47</v>
      </c>
      <c r="T25" s="24">
        <f t="shared" si="31"/>
        <v>211</v>
      </c>
      <c r="U25" s="24">
        <f t="shared" si="32"/>
        <v>88</v>
      </c>
      <c r="V25" s="81">
        <f t="shared" si="33"/>
        <v>126.86959999999999</v>
      </c>
      <c r="W25" s="22">
        <f t="shared" si="34"/>
        <v>249.86959999999999</v>
      </c>
      <c r="X25" s="212"/>
      <c r="Y25" s="212"/>
      <c r="Z25" s="96"/>
    </row>
    <row r="26" spans="1:26" ht="20.100000000000001" customHeight="1" thickBot="1" x14ac:dyDescent="0.3">
      <c r="A26" s="29">
        <v>10</v>
      </c>
      <c r="B26" s="68"/>
      <c r="C26" s="25"/>
      <c r="D26" s="69"/>
      <c r="E26" s="70"/>
      <c r="F26" s="70"/>
      <c r="G26" s="71">
        <f t="shared" si="27"/>
        <v>0</v>
      </c>
      <c r="H26" s="72"/>
      <c r="I26" s="73"/>
      <c r="J26" s="73"/>
      <c r="K26" s="74">
        <f t="shared" si="28"/>
        <v>0</v>
      </c>
      <c r="L26" s="53"/>
      <c r="M26" s="75"/>
      <c r="N26" s="75"/>
      <c r="O26" s="55">
        <f t="shared" si="29"/>
        <v>0</v>
      </c>
      <c r="P26" s="76"/>
      <c r="Q26" s="75"/>
      <c r="R26" s="77"/>
      <c r="S26" s="26">
        <f t="shared" si="30"/>
        <v>0</v>
      </c>
      <c r="T26" s="78">
        <f t="shared" si="31"/>
        <v>0</v>
      </c>
      <c r="U26" s="78">
        <f t="shared" si="32"/>
        <v>0</v>
      </c>
      <c r="V26" s="82">
        <f t="shared" si="33"/>
        <v>0</v>
      </c>
      <c r="W26" s="79">
        <f t="shared" si="34"/>
        <v>0</v>
      </c>
      <c r="X26" s="213"/>
      <c r="Y26" s="213"/>
      <c r="Z26" s="96"/>
    </row>
    <row r="27" spans="1:26" ht="20.100000000000001" customHeight="1" thickTop="1" thickBot="1" x14ac:dyDescent="0.3">
      <c r="A27" s="221" t="s">
        <v>24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3"/>
      <c r="X27" s="17">
        <f>SUM(W28:W31)-MIN(W28:W31)</f>
        <v>387.18979999999999</v>
      </c>
      <c r="Y27" s="18">
        <f>RANK(X27,X7:X52,0)</f>
        <v>6</v>
      </c>
      <c r="Z27" s="96"/>
    </row>
    <row r="28" spans="1:26" ht="20.100000000000001" customHeight="1" x14ac:dyDescent="0.25">
      <c r="A28" s="56">
        <v>55</v>
      </c>
      <c r="B28" s="57" t="s">
        <v>40</v>
      </c>
      <c r="C28" s="39">
        <v>2005</v>
      </c>
      <c r="D28" s="40">
        <v>0</v>
      </c>
      <c r="E28" s="41">
        <v>0</v>
      </c>
      <c r="F28" s="41">
        <v>0</v>
      </c>
      <c r="G28" s="58">
        <f t="shared" ref="G28:G31" si="35">IF(MAX(D28:F28)&lt;0,0,MAX(D28:F28))/10</f>
        <v>0</v>
      </c>
      <c r="H28" s="42">
        <v>0</v>
      </c>
      <c r="I28" s="43">
        <v>0</v>
      </c>
      <c r="J28" s="43">
        <v>0</v>
      </c>
      <c r="K28" s="59">
        <f t="shared" ref="K28:K31" si="36">IF(MAX(H28:J28)&lt;0,0,MAX(H28:J28))/10</f>
        <v>0</v>
      </c>
      <c r="L28" s="60">
        <v>46</v>
      </c>
      <c r="M28" s="61">
        <v>48</v>
      </c>
      <c r="N28" s="61">
        <v>-50</v>
      </c>
      <c r="O28" s="62">
        <f t="shared" ref="O28:O31" si="37">IF(MAX(L28:N28)&lt;0,0,MAX(L28:N28))</f>
        <v>48</v>
      </c>
      <c r="P28" s="63">
        <v>58</v>
      </c>
      <c r="Q28" s="61">
        <v>61</v>
      </c>
      <c r="R28" s="64">
        <v>-63</v>
      </c>
      <c r="S28" s="44">
        <f>IF(MAX(P28:R28)&lt;0,0,MAX(P28:R28))</f>
        <v>61</v>
      </c>
      <c r="T28" s="21">
        <f>SUM(G28,K28,O28,S28)</f>
        <v>109</v>
      </c>
      <c r="U28" s="21">
        <f>SUM(O28,S28)</f>
        <v>109</v>
      </c>
      <c r="V28" s="80">
        <f>IF(ISNUMBER(A28), (IF(175.508&lt; A28,U28, TRUNC(10^(0.75194503*((LOG((A28/175.508)/LOG(10))*(LOG((A28/175.508)/LOG(10)))))),4)*U28)), 0)</f>
        <v>169.18979999999999</v>
      </c>
      <c r="W28" s="45">
        <f>SUM(G28,K28,V28)</f>
        <v>169.18979999999999</v>
      </c>
      <c r="X28" s="212"/>
      <c r="Y28" s="214"/>
      <c r="Z28" s="96"/>
    </row>
    <row r="29" spans="1:26" ht="20.100000000000001" customHeight="1" x14ac:dyDescent="0.25">
      <c r="A29" s="28">
        <v>41.9</v>
      </c>
      <c r="B29" s="65" t="s">
        <v>41</v>
      </c>
      <c r="C29" s="100">
        <v>2008</v>
      </c>
      <c r="D29" s="46">
        <v>560</v>
      </c>
      <c r="E29" s="47">
        <v>570</v>
      </c>
      <c r="F29" s="47">
        <v>550</v>
      </c>
      <c r="G29" s="66">
        <f t="shared" si="35"/>
        <v>57</v>
      </c>
      <c r="H29" s="2">
        <v>510</v>
      </c>
      <c r="I29" s="3">
        <v>500</v>
      </c>
      <c r="J29" s="3">
        <v>510</v>
      </c>
      <c r="K29" s="67">
        <f t="shared" si="36"/>
        <v>51</v>
      </c>
      <c r="L29" s="49">
        <v>0</v>
      </c>
      <c r="M29" s="50">
        <v>0</v>
      </c>
      <c r="N29" s="50">
        <v>0</v>
      </c>
      <c r="O29" s="54">
        <f t="shared" si="37"/>
        <v>0</v>
      </c>
      <c r="P29" s="51">
        <v>0</v>
      </c>
      <c r="Q29" s="50">
        <v>0</v>
      </c>
      <c r="R29" s="52">
        <v>0</v>
      </c>
      <c r="S29" s="20">
        <f t="shared" ref="S29:S31" si="38">IF(MAX(P29:R29)&lt;0,0,MAX(P29:R29))</f>
        <v>0</v>
      </c>
      <c r="T29" s="24">
        <f t="shared" ref="T29:T31" si="39">SUM(G29,K29,O29,S29)</f>
        <v>108</v>
      </c>
      <c r="U29" s="24">
        <f t="shared" ref="U29:U31" si="40">SUM(O29,S29)</f>
        <v>0</v>
      </c>
      <c r="V29" s="81">
        <f t="shared" ref="V29:V31" si="41">IF(ISNUMBER(A29), (IF(175.508&lt; A29,U29, TRUNC(10^(0.75194503*((LOG((A29/175.508)/LOG(10))*(LOG((A29/175.508)/LOG(10)))))),4)*U29)), 0)</f>
        <v>0</v>
      </c>
      <c r="W29" s="22">
        <f t="shared" ref="W29:W31" si="42">SUM(G29,K29,V29)</f>
        <v>108</v>
      </c>
      <c r="X29" s="212"/>
      <c r="Y29" s="212"/>
      <c r="Z29" s="96"/>
    </row>
    <row r="30" spans="1:26" ht="20.100000000000001" customHeight="1" x14ac:dyDescent="0.25">
      <c r="A30" s="28">
        <v>28.9</v>
      </c>
      <c r="B30" s="65" t="s">
        <v>42</v>
      </c>
      <c r="C30" s="100">
        <v>2008</v>
      </c>
      <c r="D30" s="46">
        <v>540</v>
      </c>
      <c r="E30" s="47">
        <v>560</v>
      </c>
      <c r="F30" s="47">
        <v>560</v>
      </c>
      <c r="G30" s="66">
        <f t="shared" si="35"/>
        <v>56</v>
      </c>
      <c r="H30" s="2">
        <v>540</v>
      </c>
      <c r="I30" s="3">
        <v>530</v>
      </c>
      <c r="J30" s="3">
        <v>500</v>
      </c>
      <c r="K30" s="67">
        <f t="shared" si="36"/>
        <v>54</v>
      </c>
      <c r="L30" s="49">
        <v>0</v>
      </c>
      <c r="M30" s="50">
        <v>0</v>
      </c>
      <c r="N30" s="50">
        <v>0</v>
      </c>
      <c r="O30" s="54">
        <f t="shared" si="37"/>
        <v>0</v>
      </c>
      <c r="P30" s="51">
        <v>0</v>
      </c>
      <c r="Q30" s="50">
        <v>0</v>
      </c>
      <c r="R30" s="52">
        <v>0</v>
      </c>
      <c r="S30" s="20">
        <f t="shared" si="38"/>
        <v>0</v>
      </c>
      <c r="T30" s="24">
        <f t="shared" si="39"/>
        <v>110</v>
      </c>
      <c r="U30" s="24">
        <f t="shared" si="40"/>
        <v>0</v>
      </c>
      <c r="V30" s="81">
        <f t="shared" si="41"/>
        <v>0</v>
      </c>
      <c r="W30" s="22">
        <f t="shared" si="42"/>
        <v>110</v>
      </c>
      <c r="X30" s="212"/>
      <c r="Y30" s="212"/>
      <c r="Z30" s="96"/>
    </row>
    <row r="31" spans="1:26" ht="20.100000000000001" customHeight="1" thickBot="1" x14ac:dyDescent="0.3">
      <c r="A31" s="29">
        <v>10</v>
      </c>
      <c r="B31" s="68"/>
      <c r="C31" s="25"/>
      <c r="D31" s="69"/>
      <c r="E31" s="70"/>
      <c r="F31" s="70"/>
      <c r="G31" s="71">
        <f t="shared" si="35"/>
        <v>0</v>
      </c>
      <c r="H31" s="72"/>
      <c r="I31" s="73"/>
      <c r="J31" s="73"/>
      <c r="K31" s="74">
        <f t="shared" si="36"/>
        <v>0</v>
      </c>
      <c r="L31" s="53"/>
      <c r="M31" s="75"/>
      <c r="N31" s="75"/>
      <c r="O31" s="55">
        <f t="shared" si="37"/>
        <v>0</v>
      </c>
      <c r="P31" s="76"/>
      <c r="Q31" s="75"/>
      <c r="R31" s="77"/>
      <c r="S31" s="26">
        <f t="shared" si="38"/>
        <v>0</v>
      </c>
      <c r="T31" s="78">
        <f t="shared" si="39"/>
        <v>0</v>
      </c>
      <c r="U31" s="78">
        <f t="shared" si="40"/>
        <v>0</v>
      </c>
      <c r="V31" s="82">
        <f t="shared" si="41"/>
        <v>0</v>
      </c>
      <c r="W31" s="79">
        <f t="shared" si="42"/>
        <v>0</v>
      </c>
      <c r="X31" s="213"/>
      <c r="Y31" s="213"/>
      <c r="Z31" s="96"/>
    </row>
    <row r="32" spans="1:26" ht="20.100000000000001" customHeight="1" thickTop="1" thickBot="1" x14ac:dyDescent="0.3">
      <c r="A32" s="221" t="s">
        <v>25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3"/>
      <c r="X32" s="17">
        <f>SUM(W33:W36)-MIN(W33:W36)</f>
        <v>614.76639999999998</v>
      </c>
      <c r="Y32" s="104">
        <f>RANK(X32,X7:X52,0)</f>
        <v>3</v>
      </c>
      <c r="Z32" s="96"/>
    </row>
    <row r="33" spans="1:26" ht="20.100000000000001" customHeight="1" x14ac:dyDescent="0.25">
      <c r="A33" s="56">
        <v>69.3</v>
      </c>
      <c r="B33" s="57" t="s">
        <v>43</v>
      </c>
      <c r="C33" s="39">
        <v>2004</v>
      </c>
      <c r="D33" s="40">
        <v>0</v>
      </c>
      <c r="E33" s="41">
        <v>0</v>
      </c>
      <c r="F33" s="41">
        <v>0</v>
      </c>
      <c r="G33" s="58">
        <f t="shared" ref="G33:G36" si="43">IF(MAX(D33:F33)&lt;0,0,MAX(D33:F33))/10</f>
        <v>0</v>
      </c>
      <c r="H33" s="42">
        <v>0</v>
      </c>
      <c r="I33" s="43">
        <v>0</v>
      </c>
      <c r="J33" s="43">
        <v>0</v>
      </c>
      <c r="K33" s="59">
        <f t="shared" ref="K33:K36" si="44">IF(MAX(H33:J33)&lt;0,0,MAX(H33:J33))/10</f>
        <v>0</v>
      </c>
      <c r="L33" s="60">
        <v>-63</v>
      </c>
      <c r="M33" s="61">
        <v>63</v>
      </c>
      <c r="N33" s="61">
        <v>-67</v>
      </c>
      <c r="O33" s="62">
        <f t="shared" ref="O33:O36" si="45">IF(MAX(L33:N33)&lt;0,0,MAX(L33:N33))</f>
        <v>63</v>
      </c>
      <c r="P33" s="63">
        <v>76</v>
      </c>
      <c r="Q33" s="61">
        <v>80</v>
      </c>
      <c r="R33" s="64">
        <v>84</v>
      </c>
      <c r="S33" s="44">
        <f>IF(MAX(P33:R33)&lt;0,0,MAX(P33:R33))</f>
        <v>84</v>
      </c>
      <c r="T33" s="21">
        <f>SUM(G33,K33,O33,S33)</f>
        <v>147</v>
      </c>
      <c r="U33" s="21">
        <f>SUM(O33,S33)</f>
        <v>147</v>
      </c>
      <c r="V33" s="80">
        <f>IF(ISNUMBER(A33), (IF(175.508&lt; A33,U33, TRUNC(10^(0.75194503*((LOG((A33/175.508)/LOG(10))*(LOG((A33/175.508)/LOG(10)))))),4)*U33)), 0)</f>
        <v>194.87790000000001</v>
      </c>
      <c r="W33" s="45">
        <f>SUM(G33,K33,V33)</f>
        <v>194.87790000000001</v>
      </c>
      <c r="X33" s="212"/>
      <c r="Y33" s="214"/>
      <c r="Z33" s="96"/>
    </row>
    <row r="34" spans="1:26" ht="20.100000000000001" customHeight="1" x14ac:dyDescent="0.25">
      <c r="A34" s="28">
        <v>25.7</v>
      </c>
      <c r="B34" s="65" t="s">
        <v>44</v>
      </c>
      <c r="C34" s="100">
        <v>2009</v>
      </c>
      <c r="D34" s="46">
        <v>520</v>
      </c>
      <c r="E34" s="47">
        <v>560</v>
      </c>
      <c r="F34" s="47">
        <v>550</v>
      </c>
      <c r="G34" s="66">
        <f t="shared" si="43"/>
        <v>56</v>
      </c>
      <c r="H34" s="2">
        <v>390</v>
      </c>
      <c r="I34" s="3">
        <v>340</v>
      </c>
      <c r="J34" s="3">
        <v>350</v>
      </c>
      <c r="K34" s="67">
        <f t="shared" si="44"/>
        <v>39</v>
      </c>
      <c r="L34" s="49">
        <v>15</v>
      </c>
      <c r="M34" s="50">
        <v>-17</v>
      </c>
      <c r="N34" s="50">
        <v>17</v>
      </c>
      <c r="O34" s="54">
        <f t="shared" si="45"/>
        <v>17</v>
      </c>
      <c r="P34" s="51">
        <v>17</v>
      </c>
      <c r="Q34" s="50">
        <v>19</v>
      </c>
      <c r="R34" s="52">
        <v>21</v>
      </c>
      <c r="S34" s="20">
        <f t="shared" ref="S34:S36" si="46">IF(MAX(P34:R34)&lt;0,0,MAX(P34:R34))</f>
        <v>21</v>
      </c>
      <c r="T34" s="24">
        <f t="shared" ref="T34:T36" si="47">SUM(G34,K34,O34,S34)</f>
        <v>133</v>
      </c>
      <c r="U34" s="24">
        <f t="shared" ref="U34:U36" si="48">SUM(O34,S34)</f>
        <v>38</v>
      </c>
      <c r="V34" s="81">
        <f t="shared" ref="V34:V36" si="49">IF(ISNUMBER(A34), (IF(175.508&lt; A34,U34, TRUNC(10^(0.75194503*((LOG((A34/175.508)/LOG(10))*(LOG((A34/175.508)/LOG(10)))))),4)*U34)), 0)</f>
        <v>126.8402</v>
      </c>
      <c r="W34" s="22">
        <f t="shared" ref="W34:W36" si="50">SUM(G34,K34,V34)</f>
        <v>221.84019999999998</v>
      </c>
      <c r="X34" s="212"/>
      <c r="Y34" s="212"/>
      <c r="Z34" s="96"/>
    </row>
    <row r="35" spans="1:26" ht="20.100000000000001" customHeight="1" x14ac:dyDescent="0.25">
      <c r="A35" s="28">
        <v>45</v>
      </c>
      <c r="B35" s="65" t="s">
        <v>45</v>
      </c>
      <c r="C35" s="100">
        <v>2008</v>
      </c>
      <c r="D35" s="46">
        <v>510</v>
      </c>
      <c r="E35" s="47">
        <v>510</v>
      </c>
      <c r="F35" s="47">
        <v>530</v>
      </c>
      <c r="G35" s="66">
        <f t="shared" si="43"/>
        <v>53</v>
      </c>
      <c r="H35" s="2">
        <v>440</v>
      </c>
      <c r="I35" s="3">
        <v>470</v>
      </c>
      <c r="J35" s="3">
        <v>480</v>
      </c>
      <c r="K35" s="67">
        <f t="shared" si="44"/>
        <v>48</v>
      </c>
      <c r="L35" s="49">
        <v>21</v>
      </c>
      <c r="M35" s="50">
        <v>23</v>
      </c>
      <c r="N35" s="50">
        <v>25</v>
      </c>
      <c r="O35" s="54">
        <f t="shared" si="45"/>
        <v>25</v>
      </c>
      <c r="P35" s="51">
        <v>25</v>
      </c>
      <c r="Q35" s="50">
        <v>28</v>
      </c>
      <c r="R35" s="52">
        <v>-30</v>
      </c>
      <c r="S35" s="20">
        <f t="shared" si="46"/>
        <v>28</v>
      </c>
      <c r="T35" s="24">
        <f t="shared" si="47"/>
        <v>154</v>
      </c>
      <c r="U35" s="24">
        <f t="shared" si="48"/>
        <v>53</v>
      </c>
      <c r="V35" s="81">
        <f t="shared" si="49"/>
        <v>97.048299999999998</v>
      </c>
      <c r="W35" s="22">
        <f t="shared" si="50"/>
        <v>198.04829999999998</v>
      </c>
      <c r="X35" s="212"/>
      <c r="Y35" s="212"/>
      <c r="Z35" s="96"/>
    </row>
    <row r="36" spans="1:26" ht="20.100000000000001" customHeight="1" thickBot="1" x14ac:dyDescent="0.3">
      <c r="A36" s="29">
        <v>10</v>
      </c>
      <c r="B36" s="68"/>
      <c r="C36" s="25"/>
      <c r="D36" s="69"/>
      <c r="E36" s="70"/>
      <c r="F36" s="70"/>
      <c r="G36" s="71">
        <f t="shared" si="43"/>
        <v>0</v>
      </c>
      <c r="H36" s="72"/>
      <c r="I36" s="73"/>
      <c r="J36" s="73"/>
      <c r="K36" s="74">
        <f t="shared" si="44"/>
        <v>0</v>
      </c>
      <c r="L36" s="53"/>
      <c r="M36" s="75"/>
      <c r="N36" s="75"/>
      <c r="O36" s="55">
        <f t="shared" si="45"/>
        <v>0</v>
      </c>
      <c r="P36" s="76"/>
      <c r="Q36" s="75"/>
      <c r="R36" s="77"/>
      <c r="S36" s="26">
        <f t="shared" si="46"/>
        <v>0</v>
      </c>
      <c r="T36" s="78">
        <f t="shared" si="47"/>
        <v>0</v>
      </c>
      <c r="U36" s="78">
        <f t="shared" si="48"/>
        <v>0</v>
      </c>
      <c r="V36" s="82">
        <f t="shared" si="49"/>
        <v>0</v>
      </c>
      <c r="W36" s="79">
        <f t="shared" si="50"/>
        <v>0</v>
      </c>
      <c r="X36" s="213"/>
      <c r="Y36" s="213"/>
      <c r="Z36" s="96"/>
    </row>
    <row r="37" spans="1:26" ht="20.100000000000001" customHeight="1" thickTop="1" thickBot="1" x14ac:dyDescent="0.3">
      <c r="A37" s="221" t="s">
        <v>27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3"/>
      <c r="X37" s="17">
        <f>SUM(W38:W41)-MIN(W38:W41)</f>
        <v>254.5479</v>
      </c>
      <c r="Y37" s="18">
        <f>RANK(X37,X7:X52,0)</f>
        <v>7</v>
      </c>
      <c r="Z37" s="96"/>
    </row>
    <row r="38" spans="1:26" ht="20.100000000000001" customHeight="1" x14ac:dyDescent="0.25">
      <c r="A38" s="56">
        <v>58.9</v>
      </c>
      <c r="B38" s="57" t="s">
        <v>46</v>
      </c>
      <c r="C38" s="39">
        <v>2005</v>
      </c>
      <c r="D38" s="40">
        <v>0</v>
      </c>
      <c r="E38" s="41">
        <v>0</v>
      </c>
      <c r="F38" s="41">
        <v>0</v>
      </c>
      <c r="G38" s="58">
        <f t="shared" ref="G38:G41" si="51">IF(MAX(D38:F38)&lt;0,0,MAX(D38:F38))/10</f>
        <v>0</v>
      </c>
      <c r="H38" s="42">
        <v>0</v>
      </c>
      <c r="I38" s="43">
        <v>0</v>
      </c>
      <c r="J38" s="43">
        <v>0</v>
      </c>
      <c r="K38" s="59">
        <f t="shared" ref="K38:K41" si="52">IF(MAX(H38:J38)&lt;0,0,MAX(H38:J38))/10</f>
        <v>0</v>
      </c>
      <c r="L38" s="60">
        <v>31</v>
      </c>
      <c r="M38" s="61">
        <v>33</v>
      </c>
      <c r="N38" s="61">
        <v>35</v>
      </c>
      <c r="O38" s="62">
        <f t="shared" ref="O38:O41" si="53">IF(MAX(L38:N38)&lt;0,0,MAX(L38:N38))</f>
        <v>35</v>
      </c>
      <c r="P38" s="63">
        <v>40</v>
      </c>
      <c r="Q38" s="61">
        <v>44</v>
      </c>
      <c r="R38" s="64">
        <v>46</v>
      </c>
      <c r="S38" s="44">
        <f>IF(MAX(P38:R38)&lt;0,0,MAX(P38:R38))</f>
        <v>46</v>
      </c>
      <c r="T38" s="21">
        <f>SUM(G38,K38,O38,S38)</f>
        <v>81</v>
      </c>
      <c r="U38" s="21">
        <f>SUM(O38,S38)</f>
        <v>81</v>
      </c>
      <c r="V38" s="80">
        <f>IF(ISNUMBER(A38), (IF(175.508&lt; A38,U38, TRUNC(10^(0.75194503*((LOG((A38/175.508)/LOG(10))*(LOG((A38/175.508)/LOG(10)))))),4)*U38)), 0)</f>
        <v>119.5479</v>
      </c>
      <c r="W38" s="45">
        <f>SUM(G38,K38,V38)</f>
        <v>119.5479</v>
      </c>
      <c r="X38" s="212"/>
      <c r="Y38" s="214"/>
      <c r="Z38" s="96"/>
    </row>
    <row r="39" spans="1:26" ht="20.100000000000001" customHeight="1" x14ac:dyDescent="0.25">
      <c r="A39" s="28">
        <v>23.1</v>
      </c>
      <c r="B39" s="65" t="s">
        <v>47</v>
      </c>
      <c r="C39" s="100">
        <v>2011</v>
      </c>
      <c r="D39" s="46">
        <v>390</v>
      </c>
      <c r="E39" s="47">
        <v>400</v>
      </c>
      <c r="F39" s="47">
        <v>400</v>
      </c>
      <c r="G39" s="66">
        <f t="shared" si="51"/>
        <v>40</v>
      </c>
      <c r="H39" s="2">
        <v>200</v>
      </c>
      <c r="I39" s="3">
        <v>200</v>
      </c>
      <c r="J39" s="3">
        <v>170</v>
      </c>
      <c r="K39" s="67">
        <f t="shared" si="52"/>
        <v>20</v>
      </c>
      <c r="L39" s="49">
        <v>0</v>
      </c>
      <c r="M39" s="50">
        <v>0</v>
      </c>
      <c r="N39" s="50">
        <v>0</v>
      </c>
      <c r="O39" s="54">
        <f t="shared" si="53"/>
        <v>0</v>
      </c>
      <c r="P39" s="51">
        <v>0</v>
      </c>
      <c r="Q39" s="50">
        <v>0</v>
      </c>
      <c r="R39" s="52">
        <v>0</v>
      </c>
      <c r="S39" s="20">
        <f t="shared" ref="S39:S41" si="54">IF(MAX(P39:R39)&lt;0,0,MAX(P39:R39))</f>
        <v>0</v>
      </c>
      <c r="T39" s="24">
        <f t="shared" ref="T39:T41" si="55">SUM(G39,K39,O39,S39)</f>
        <v>60</v>
      </c>
      <c r="U39" s="24">
        <f t="shared" ref="U39:U41" si="56">SUM(O39,S39)</f>
        <v>0</v>
      </c>
      <c r="V39" s="81">
        <f t="shared" ref="V39:V41" si="57">IF(ISNUMBER(A39), (IF(175.508&lt; A39,U39, TRUNC(10^(0.75194503*((LOG((A39/175.508)/LOG(10))*(LOG((A39/175.508)/LOG(10)))))),4)*U39)), 0)</f>
        <v>0</v>
      </c>
      <c r="W39" s="22">
        <f t="shared" ref="W39:W41" si="58">SUM(G39,K39,V39)</f>
        <v>60</v>
      </c>
      <c r="X39" s="212"/>
      <c r="Y39" s="212"/>
      <c r="Z39" s="96"/>
    </row>
    <row r="40" spans="1:26" ht="20.100000000000001" customHeight="1" x14ac:dyDescent="0.25">
      <c r="A40" s="28">
        <v>25.1</v>
      </c>
      <c r="B40" s="65" t="s">
        <v>48</v>
      </c>
      <c r="C40" s="100">
        <v>2011</v>
      </c>
      <c r="D40" s="46">
        <v>460</v>
      </c>
      <c r="E40" s="47">
        <v>440</v>
      </c>
      <c r="F40" s="47">
        <v>450</v>
      </c>
      <c r="G40" s="66">
        <f t="shared" si="51"/>
        <v>46</v>
      </c>
      <c r="H40" s="2">
        <v>240</v>
      </c>
      <c r="I40" s="3">
        <v>270</v>
      </c>
      <c r="J40" s="3">
        <v>290</v>
      </c>
      <c r="K40" s="67">
        <f t="shared" si="52"/>
        <v>29</v>
      </c>
      <c r="L40" s="49">
        <v>0</v>
      </c>
      <c r="M40" s="50">
        <v>0</v>
      </c>
      <c r="N40" s="50">
        <v>0</v>
      </c>
      <c r="O40" s="54">
        <f t="shared" si="53"/>
        <v>0</v>
      </c>
      <c r="P40" s="51">
        <v>0</v>
      </c>
      <c r="Q40" s="50">
        <v>0</v>
      </c>
      <c r="R40" s="52">
        <v>0</v>
      </c>
      <c r="S40" s="20">
        <f t="shared" si="54"/>
        <v>0</v>
      </c>
      <c r="T40" s="24">
        <f t="shared" si="55"/>
        <v>75</v>
      </c>
      <c r="U40" s="24">
        <f t="shared" si="56"/>
        <v>0</v>
      </c>
      <c r="V40" s="81">
        <f t="shared" si="57"/>
        <v>0</v>
      </c>
      <c r="W40" s="22">
        <f t="shared" si="58"/>
        <v>75</v>
      </c>
      <c r="X40" s="212"/>
      <c r="Y40" s="212"/>
      <c r="Z40" s="96"/>
    </row>
    <row r="41" spans="1:26" ht="20.100000000000001" customHeight="1" thickBot="1" x14ac:dyDescent="0.3">
      <c r="A41" s="29">
        <v>10</v>
      </c>
      <c r="B41" s="68"/>
      <c r="C41" s="25"/>
      <c r="D41" s="69"/>
      <c r="E41" s="70"/>
      <c r="F41" s="70"/>
      <c r="G41" s="71">
        <f t="shared" si="51"/>
        <v>0</v>
      </c>
      <c r="H41" s="72"/>
      <c r="I41" s="73"/>
      <c r="J41" s="73"/>
      <c r="K41" s="74">
        <f t="shared" si="52"/>
        <v>0</v>
      </c>
      <c r="L41" s="53"/>
      <c r="M41" s="75"/>
      <c r="N41" s="75"/>
      <c r="O41" s="55">
        <f t="shared" si="53"/>
        <v>0</v>
      </c>
      <c r="P41" s="76"/>
      <c r="Q41" s="75"/>
      <c r="R41" s="77"/>
      <c r="S41" s="26">
        <f t="shared" si="54"/>
        <v>0</v>
      </c>
      <c r="T41" s="78">
        <f t="shared" si="55"/>
        <v>0</v>
      </c>
      <c r="U41" s="78">
        <f t="shared" si="56"/>
        <v>0</v>
      </c>
      <c r="V41" s="82">
        <f t="shared" si="57"/>
        <v>0</v>
      </c>
      <c r="W41" s="79">
        <f t="shared" si="58"/>
        <v>0</v>
      </c>
      <c r="X41" s="213"/>
      <c r="Y41" s="213"/>
      <c r="Z41" s="96"/>
    </row>
    <row r="42" spans="1:26" s="4" customFormat="1" ht="20.100000000000001" hidden="1" customHeight="1" thickTop="1" thickBot="1" x14ac:dyDescent="0.3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3"/>
      <c r="X42" s="17">
        <f>SUM(W43:W46)-MIN(W43:W46)</f>
        <v>0</v>
      </c>
      <c r="Y42" s="18">
        <f>RANK(X42,X7:X52,0)</f>
        <v>8</v>
      </c>
      <c r="Z42" s="97"/>
    </row>
    <row r="43" spans="1:26" s="4" customFormat="1" ht="20.100000000000001" hidden="1" customHeight="1" x14ac:dyDescent="0.25">
      <c r="A43" s="56">
        <v>10</v>
      </c>
      <c r="B43" s="57"/>
      <c r="C43" s="39"/>
      <c r="D43" s="40"/>
      <c r="E43" s="41"/>
      <c r="F43" s="41"/>
      <c r="G43" s="58">
        <f t="shared" ref="G43:G46" si="59">IF(MAX(D43:F43)&lt;0,0,MAX(D43:F43))/10</f>
        <v>0</v>
      </c>
      <c r="H43" s="42"/>
      <c r="I43" s="43"/>
      <c r="J43" s="43"/>
      <c r="K43" s="59">
        <f t="shared" ref="K43:K46" si="60">IF(MAX(H43:J43)&lt;0,0,MAX(H43:J43))/10</f>
        <v>0</v>
      </c>
      <c r="L43" s="60"/>
      <c r="M43" s="61"/>
      <c r="N43" s="61"/>
      <c r="O43" s="62">
        <f t="shared" ref="O43:O46" si="61">IF(MAX(L43:N43)&lt;0,0,MAX(L43:N43))</f>
        <v>0</v>
      </c>
      <c r="P43" s="63"/>
      <c r="Q43" s="61"/>
      <c r="R43" s="64"/>
      <c r="S43" s="44">
        <f>IF(MAX(P43:R43)&lt;0,0,MAX(P43:R43))</f>
        <v>0</v>
      </c>
      <c r="T43" s="21">
        <f>SUM(G43,K43,O43,S43)</f>
        <v>0</v>
      </c>
      <c r="U43" s="21">
        <f>SUM(O43,S43)</f>
        <v>0</v>
      </c>
      <c r="V43" s="80">
        <f>IF(ISNUMBER(A43), (IF(175.508&lt; A43,U43, TRUNC(10^(0.75194503*((LOG((A43/175.508)/LOG(10))*(LOG((A43/175.508)/LOG(10)))))),4)*U43)), 0)</f>
        <v>0</v>
      </c>
      <c r="W43" s="45">
        <f>SUM(G43,K43,V43)</f>
        <v>0</v>
      </c>
      <c r="X43" s="212"/>
      <c r="Y43" s="214"/>
      <c r="Z43" s="97"/>
    </row>
    <row r="44" spans="1:26" s="4" customFormat="1" ht="20.100000000000001" hidden="1" customHeight="1" x14ac:dyDescent="0.25">
      <c r="A44" s="28">
        <v>10</v>
      </c>
      <c r="B44" s="65"/>
      <c r="C44" s="19"/>
      <c r="D44" s="46"/>
      <c r="E44" s="47"/>
      <c r="F44" s="47"/>
      <c r="G44" s="66">
        <f t="shared" si="59"/>
        <v>0</v>
      </c>
      <c r="H44" s="2"/>
      <c r="I44" s="3"/>
      <c r="J44" s="3"/>
      <c r="K44" s="67">
        <f t="shared" si="60"/>
        <v>0</v>
      </c>
      <c r="L44" s="49"/>
      <c r="M44" s="50"/>
      <c r="N44" s="50"/>
      <c r="O44" s="54">
        <f t="shared" si="61"/>
        <v>0</v>
      </c>
      <c r="P44" s="51"/>
      <c r="Q44" s="50"/>
      <c r="R44" s="52"/>
      <c r="S44" s="20">
        <f t="shared" ref="S44:S46" si="62">IF(MAX(P44:R44)&lt;0,0,MAX(P44:R44))</f>
        <v>0</v>
      </c>
      <c r="T44" s="24">
        <f t="shared" ref="T44:T46" si="63">SUM(G44,K44,O44,S44)</f>
        <v>0</v>
      </c>
      <c r="U44" s="24">
        <f t="shared" ref="U44:U46" si="64">SUM(O44,S44)</f>
        <v>0</v>
      </c>
      <c r="V44" s="81">
        <f t="shared" ref="V44:V46" si="65">IF(ISNUMBER(A44), (IF(175.508&lt; A44,U44, TRUNC(10^(0.75194503*((LOG((A44/175.508)/LOG(10))*(LOG((A44/175.508)/LOG(10)))))),4)*U44)), 0)</f>
        <v>0</v>
      </c>
      <c r="W44" s="22">
        <f t="shared" ref="W44:W46" si="66">SUM(G44,K44,V44)</f>
        <v>0</v>
      </c>
      <c r="X44" s="212"/>
      <c r="Y44" s="212"/>
      <c r="Z44" s="97"/>
    </row>
    <row r="45" spans="1:26" s="4" customFormat="1" ht="20.100000000000001" hidden="1" customHeight="1" x14ac:dyDescent="0.25">
      <c r="A45" s="28">
        <v>10</v>
      </c>
      <c r="B45" s="65"/>
      <c r="C45" s="19"/>
      <c r="D45" s="46">
        <v>0</v>
      </c>
      <c r="E45" s="47">
        <v>0</v>
      </c>
      <c r="F45" s="47">
        <v>0</v>
      </c>
      <c r="G45" s="66">
        <f t="shared" si="59"/>
        <v>0</v>
      </c>
      <c r="H45" s="2">
        <v>0</v>
      </c>
      <c r="I45" s="3">
        <v>0</v>
      </c>
      <c r="J45" s="3">
        <v>0</v>
      </c>
      <c r="K45" s="67">
        <f t="shared" si="60"/>
        <v>0</v>
      </c>
      <c r="L45" s="49"/>
      <c r="M45" s="50"/>
      <c r="N45" s="50"/>
      <c r="O45" s="54">
        <f t="shared" si="61"/>
        <v>0</v>
      </c>
      <c r="P45" s="51"/>
      <c r="Q45" s="50"/>
      <c r="R45" s="52"/>
      <c r="S45" s="20">
        <f t="shared" si="62"/>
        <v>0</v>
      </c>
      <c r="T45" s="24">
        <f t="shared" si="63"/>
        <v>0</v>
      </c>
      <c r="U45" s="24">
        <f t="shared" si="64"/>
        <v>0</v>
      </c>
      <c r="V45" s="81">
        <f t="shared" si="65"/>
        <v>0</v>
      </c>
      <c r="W45" s="22">
        <f t="shared" si="66"/>
        <v>0</v>
      </c>
      <c r="X45" s="212"/>
      <c r="Y45" s="212"/>
      <c r="Z45" s="97"/>
    </row>
    <row r="46" spans="1:26" s="4" customFormat="1" ht="20.100000000000001" hidden="1" customHeight="1" thickBot="1" x14ac:dyDescent="0.3">
      <c r="A46" s="29"/>
      <c r="B46" s="68"/>
      <c r="C46" s="25"/>
      <c r="D46" s="69"/>
      <c r="E46" s="70"/>
      <c r="F46" s="70"/>
      <c r="G46" s="71">
        <f t="shared" si="59"/>
        <v>0</v>
      </c>
      <c r="H46" s="72"/>
      <c r="I46" s="73"/>
      <c r="J46" s="73"/>
      <c r="K46" s="74">
        <f t="shared" si="60"/>
        <v>0</v>
      </c>
      <c r="L46" s="53"/>
      <c r="M46" s="75"/>
      <c r="N46" s="75"/>
      <c r="O46" s="55">
        <f t="shared" si="61"/>
        <v>0</v>
      </c>
      <c r="P46" s="76"/>
      <c r="Q46" s="75"/>
      <c r="R46" s="77"/>
      <c r="S46" s="26">
        <f t="shared" si="62"/>
        <v>0</v>
      </c>
      <c r="T46" s="78">
        <f t="shared" si="63"/>
        <v>0</v>
      </c>
      <c r="U46" s="78">
        <f t="shared" si="64"/>
        <v>0</v>
      </c>
      <c r="V46" s="82">
        <f t="shared" si="65"/>
        <v>0</v>
      </c>
      <c r="W46" s="79">
        <f t="shared" si="66"/>
        <v>0</v>
      </c>
      <c r="X46" s="213"/>
      <c r="Y46" s="213"/>
      <c r="Z46" s="97"/>
    </row>
    <row r="47" spans="1:26" s="4" customFormat="1" ht="20.100000000000001" hidden="1" customHeight="1" thickTop="1" thickBot="1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3"/>
      <c r="X47" s="17">
        <f>SUM(W48:W51)-MIN(W48:W51)</f>
        <v>0</v>
      </c>
      <c r="Y47" s="18">
        <f>RANK(X47,X7:X52,0)</f>
        <v>8</v>
      </c>
      <c r="Z47" s="97"/>
    </row>
    <row r="48" spans="1:26" s="4" customFormat="1" ht="20.100000000000001" hidden="1" customHeight="1" x14ac:dyDescent="0.25">
      <c r="A48" s="56">
        <v>10</v>
      </c>
      <c r="B48" s="57"/>
      <c r="C48" s="39"/>
      <c r="D48" s="40"/>
      <c r="E48" s="41"/>
      <c r="F48" s="41"/>
      <c r="G48" s="58">
        <f t="shared" ref="G48:G51" si="67">IF(MAX(D48:F48)&lt;0,0,MAX(D48:F48))/10</f>
        <v>0</v>
      </c>
      <c r="H48" s="42"/>
      <c r="I48" s="43"/>
      <c r="J48" s="43"/>
      <c r="K48" s="59">
        <f t="shared" ref="K48:K51" si="68">IF(MAX(H48:J48)&lt;0,0,MAX(H48:J48))/10</f>
        <v>0</v>
      </c>
      <c r="L48" s="60"/>
      <c r="M48" s="61"/>
      <c r="N48" s="61"/>
      <c r="O48" s="62">
        <f t="shared" ref="O48:O51" si="69">IF(MAX(L48:N48)&lt;0,0,MAX(L48:N48))</f>
        <v>0</v>
      </c>
      <c r="P48" s="63"/>
      <c r="Q48" s="61"/>
      <c r="R48" s="64"/>
      <c r="S48" s="44">
        <f>IF(MAX(P48:R48)&lt;0,0,MAX(P48:R48))</f>
        <v>0</v>
      </c>
      <c r="T48" s="21">
        <f>SUM(G48,K48,O48,S48)</f>
        <v>0</v>
      </c>
      <c r="U48" s="21">
        <f>SUM(O48,S48)</f>
        <v>0</v>
      </c>
      <c r="V48" s="80">
        <f>IF(ISNUMBER(A48), (IF(175.508&lt; A48,U48, TRUNC(10^(0.75194503*((LOG((A48/175.508)/LOG(10))*(LOG((A48/175.508)/LOG(10)))))),4)*U48)), 0)</f>
        <v>0</v>
      </c>
      <c r="W48" s="45">
        <f>SUM(G48,K48,V48)</f>
        <v>0</v>
      </c>
      <c r="X48" s="212"/>
      <c r="Y48" s="214"/>
      <c r="Z48" s="97"/>
    </row>
    <row r="49" spans="1:26" s="4" customFormat="1" ht="20.100000000000001" hidden="1" customHeight="1" x14ac:dyDescent="0.25">
      <c r="A49" s="28">
        <v>10</v>
      </c>
      <c r="B49" s="65"/>
      <c r="C49" s="19"/>
      <c r="D49" s="46"/>
      <c r="E49" s="47"/>
      <c r="F49" s="47"/>
      <c r="G49" s="66">
        <f t="shared" si="67"/>
        <v>0</v>
      </c>
      <c r="H49" s="2"/>
      <c r="I49" s="3"/>
      <c r="J49" s="3"/>
      <c r="K49" s="67">
        <f t="shared" si="68"/>
        <v>0</v>
      </c>
      <c r="L49" s="49"/>
      <c r="M49" s="50"/>
      <c r="N49" s="50"/>
      <c r="O49" s="54">
        <f t="shared" si="69"/>
        <v>0</v>
      </c>
      <c r="P49" s="51"/>
      <c r="Q49" s="50"/>
      <c r="R49" s="52"/>
      <c r="S49" s="20">
        <f t="shared" ref="S49:S51" si="70">IF(MAX(P49:R49)&lt;0,0,MAX(P49:R49))</f>
        <v>0</v>
      </c>
      <c r="T49" s="24">
        <f t="shared" ref="T49:T51" si="71">SUM(G49,K49,O49,S49)</f>
        <v>0</v>
      </c>
      <c r="U49" s="24">
        <f t="shared" ref="U49:U51" si="72">SUM(O49,S49)</f>
        <v>0</v>
      </c>
      <c r="V49" s="81">
        <f t="shared" ref="V49:V51" si="73">IF(ISNUMBER(A49), (IF(175.508&lt; A49,U49, TRUNC(10^(0.75194503*((LOG((A49/175.508)/LOG(10))*(LOG((A49/175.508)/LOG(10)))))),4)*U49)), 0)</f>
        <v>0</v>
      </c>
      <c r="W49" s="22">
        <f t="shared" ref="W49:W51" si="74">SUM(G49,K49,V49)</f>
        <v>0</v>
      </c>
      <c r="X49" s="212"/>
      <c r="Y49" s="212"/>
      <c r="Z49" s="97"/>
    </row>
    <row r="50" spans="1:26" s="4" customFormat="1" ht="20.100000000000001" hidden="1" customHeight="1" x14ac:dyDescent="0.25">
      <c r="A50" s="28">
        <v>10</v>
      </c>
      <c r="B50" s="65"/>
      <c r="C50" s="19"/>
      <c r="D50" s="46">
        <v>0</v>
      </c>
      <c r="E50" s="47">
        <v>0</v>
      </c>
      <c r="F50" s="47">
        <v>0</v>
      </c>
      <c r="G50" s="66">
        <f t="shared" si="67"/>
        <v>0</v>
      </c>
      <c r="H50" s="2">
        <v>0</v>
      </c>
      <c r="I50" s="3">
        <v>0</v>
      </c>
      <c r="J50" s="3">
        <v>0</v>
      </c>
      <c r="K50" s="67">
        <f t="shared" si="68"/>
        <v>0</v>
      </c>
      <c r="L50" s="49"/>
      <c r="M50" s="50"/>
      <c r="N50" s="50"/>
      <c r="O50" s="54">
        <f t="shared" si="69"/>
        <v>0</v>
      </c>
      <c r="P50" s="51"/>
      <c r="Q50" s="50"/>
      <c r="R50" s="52"/>
      <c r="S50" s="20">
        <f t="shared" si="70"/>
        <v>0</v>
      </c>
      <c r="T50" s="24">
        <f t="shared" si="71"/>
        <v>0</v>
      </c>
      <c r="U50" s="24">
        <f t="shared" si="72"/>
        <v>0</v>
      </c>
      <c r="V50" s="81">
        <f t="shared" si="73"/>
        <v>0</v>
      </c>
      <c r="W50" s="22">
        <f t="shared" si="74"/>
        <v>0</v>
      </c>
      <c r="X50" s="212"/>
      <c r="Y50" s="212"/>
      <c r="Z50" s="97"/>
    </row>
    <row r="51" spans="1:26" s="4" customFormat="1" ht="20.100000000000001" hidden="1" customHeight="1" thickBot="1" x14ac:dyDescent="0.3">
      <c r="A51" s="29"/>
      <c r="B51" s="68"/>
      <c r="C51" s="25"/>
      <c r="D51" s="69"/>
      <c r="E51" s="70"/>
      <c r="F51" s="70"/>
      <c r="G51" s="71">
        <f t="shared" si="67"/>
        <v>0</v>
      </c>
      <c r="H51" s="72"/>
      <c r="I51" s="73"/>
      <c r="J51" s="73"/>
      <c r="K51" s="74">
        <f t="shared" si="68"/>
        <v>0</v>
      </c>
      <c r="L51" s="53"/>
      <c r="M51" s="75"/>
      <c r="N51" s="75"/>
      <c r="O51" s="55">
        <f t="shared" si="69"/>
        <v>0</v>
      </c>
      <c r="P51" s="76"/>
      <c r="Q51" s="75"/>
      <c r="R51" s="77"/>
      <c r="S51" s="26">
        <f t="shared" si="70"/>
        <v>0</v>
      </c>
      <c r="T51" s="78">
        <f t="shared" si="71"/>
        <v>0</v>
      </c>
      <c r="U51" s="78">
        <f t="shared" si="72"/>
        <v>0</v>
      </c>
      <c r="V51" s="82">
        <f t="shared" si="73"/>
        <v>0</v>
      </c>
      <c r="W51" s="79">
        <f t="shared" si="74"/>
        <v>0</v>
      </c>
      <c r="X51" s="213"/>
      <c r="Y51" s="213"/>
      <c r="Z51" s="97"/>
    </row>
    <row r="52" spans="1:26" s="4" customFormat="1" ht="20.100000000000001" hidden="1" customHeight="1" thickTop="1" thickBot="1" x14ac:dyDescent="0.3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3"/>
      <c r="X52" s="17">
        <f>SUM(W53:W56)-MIN(W53:W56)</f>
        <v>0</v>
      </c>
      <c r="Y52" s="18">
        <f>RANK(X52,X7:X52,0)</f>
        <v>8</v>
      </c>
      <c r="Z52" s="97"/>
    </row>
    <row r="53" spans="1:26" s="4" customFormat="1" ht="20.100000000000001" hidden="1" customHeight="1" x14ac:dyDescent="0.25">
      <c r="A53" s="56">
        <v>10</v>
      </c>
      <c r="B53" s="57"/>
      <c r="C53" s="39"/>
      <c r="D53" s="40"/>
      <c r="E53" s="41"/>
      <c r="F53" s="41"/>
      <c r="G53" s="58">
        <f t="shared" ref="G53:G56" si="75">IF(MAX(D53:F53)&lt;0,0,MAX(D53:F53))/10</f>
        <v>0</v>
      </c>
      <c r="H53" s="42"/>
      <c r="I53" s="43"/>
      <c r="J53" s="43"/>
      <c r="K53" s="59">
        <f t="shared" ref="K53:K56" si="76">IF(MAX(H53:J53)&lt;0,0,MAX(H53:J53))/10</f>
        <v>0</v>
      </c>
      <c r="L53" s="60"/>
      <c r="M53" s="61"/>
      <c r="N53" s="61"/>
      <c r="O53" s="62">
        <f t="shared" ref="O53:O56" si="77">IF(MAX(L53:N53)&lt;0,0,MAX(L53:N53))</f>
        <v>0</v>
      </c>
      <c r="P53" s="63"/>
      <c r="Q53" s="61"/>
      <c r="R53" s="64"/>
      <c r="S53" s="44">
        <f>IF(MAX(P53:R53)&lt;0,0,MAX(P53:R53))</f>
        <v>0</v>
      </c>
      <c r="T53" s="21">
        <f>SUM(G53,K53,O53,S53)</f>
        <v>0</v>
      </c>
      <c r="U53" s="21">
        <f>SUM(O53,S53)</f>
        <v>0</v>
      </c>
      <c r="V53" s="80">
        <f>IF(ISNUMBER(A53), (IF(175.508&lt; A53,U53, TRUNC(10^(0.75194503*((LOG((A53/175.508)/LOG(10))*(LOG((A53/175.508)/LOG(10)))))),4)*U53)), 0)</f>
        <v>0</v>
      </c>
      <c r="W53" s="45">
        <f>SUM(G53,K53,V53)</f>
        <v>0</v>
      </c>
      <c r="X53" s="212"/>
      <c r="Y53" s="214"/>
      <c r="Z53" s="97"/>
    </row>
    <row r="54" spans="1:26" s="4" customFormat="1" ht="20.100000000000001" hidden="1" customHeight="1" x14ac:dyDescent="0.25">
      <c r="A54" s="28">
        <v>10</v>
      </c>
      <c r="B54" s="65"/>
      <c r="C54" s="19"/>
      <c r="D54" s="46"/>
      <c r="E54" s="47"/>
      <c r="F54" s="47"/>
      <c r="G54" s="66">
        <f t="shared" si="75"/>
        <v>0</v>
      </c>
      <c r="H54" s="2"/>
      <c r="I54" s="3"/>
      <c r="J54" s="3"/>
      <c r="K54" s="67">
        <f t="shared" si="76"/>
        <v>0</v>
      </c>
      <c r="L54" s="49"/>
      <c r="M54" s="50"/>
      <c r="N54" s="50"/>
      <c r="O54" s="54">
        <f t="shared" si="77"/>
        <v>0</v>
      </c>
      <c r="P54" s="51"/>
      <c r="Q54" s="50"/>
      <c r="R54" s="52"/>
      <c r="S54" s="20">
        <f t="shared" ref="S54:S56" si="78">IF(MAX(P54:R54)&lt;0,0,MAX(P54:R54))</f>
        <v>0</v>
      </c>
      <c r="T54" s="24">
        <f t="shared" ref="T54:T56" si="79">SUM(G54,K54,O54,S54)</f>
        <v>0</v>
      </c>
      <c r="U54" s="24">
        <f t="shared" ref="U54:U56" si="80">SUM(O54,S54)</f>
        <v>0</v>
      </c>
      <c r="V54" s="81">
        <f t="shared" ref="V54:V56" si="81">IF(ISNUMBER(A54), (IF(175.508&lt; A54,U54, TRUNC(10^(0.75194503*((LOG((A54/175.508)/LOG(10))*(LOG((A54/175.508)/LOG(10)))))),4)*U54)), 0)</f>
        <v>0</v>
      </c>
      <c r="W54" s="22">
        <f t="shared" ref="W54:W56" si="82">SUM(G54,K54,V54)</f>
        <v>0</v>
      </c>
      <c r="X54" s="212"/>
      <c r="Y54" s="212"/>
      <c r="Z54" s="97"/>
    </row>
    <row r="55" spans="1:26" s="4" customFormat="1" ht="20.100000000000001" hidden="1" customHeight="1" x14ac:dyDescent="0.25">
      <c r="A55" s="28">
        <v>10</v>
      </c>
      <c r="B55" s="65"/>
      <c r="C55" s="19"/>
      <c r="D55" s="46">
        <v>0</v>
      </c>
      <c r="E55" s="47">
        <v>0</v>
      </c>
      <c r="F55" s="47">
        <v>0</v>
      </c>
      <c r="G55" s="66">
        <f t="shared" si="75"/>
        <v>0</v>
      </c>
      <c r="H55" s="2">
        <v>0</v>
      </c>
      <c r="I55" s="3">
        <v>0</v>
      </c>
      <c r="J55" s="3">
        <v>0</v>
      </c>
      <c r="K55" s="67">
        <f t="shared" si="76"/>
        <v>0</v>
      </c>
      <c r="L55" s="49"/>
      <c r="M55" s="50"/>
      <c r="N55" s="50"/>
      <c r="O55" s="54">
        <f t="shared" si="77"/>
        <v>0</v>
      </c>
      <c r="P55" s="51"/>
      <c r="Q55" s="50"/>
      <c r="R55" s="52"/>
      <c r="S55" s="20">
        <f t="shared" si="78"/>
        <v>0</v>
      </c>
      <c r="T55" s="24">
        <f t="shared" si="79"/>
        <v>0</v>
      </c>
      <c r="U55" s="24">
        <f t="shared" si="80"/>
        <v>0</v>
      </c>
      <c r="V55" s="81">
        <f t="shared" si="81"/>
        <v>0</v>
      </c>
      <c r="W55" s="22">
        <f t="shared" si="82"/>
        <v>0</v>
      </c>
      <c r="X55" s="212"/>
      <c r="Y55" s="212"/>
      <c r="Z55" s="97"/>
    </row>
    <row r="56" spans="1:26" s="4" customFormat="1" ht="20.100000000000001" hidden="1" customHeight="1" thickBot="1" x14ac:dyDescent="0.25">
      <c r="A56" s="29"/>
      <c r="B56" s="68"/>
      <c r="C56" s="25"/>
      <c r="D56" s="69"/>
      <c r="E56" s="70"/>
      <c r="F56" s="70"/>
      <c r="G56" s="71">
        <f t="shared" si="75"/>
        <v>0</v>
      </c>
      <c r="H56" s="72"/>
      <c r="I56" s="73"/>
      <c r="J56" s="73"/>
      <c r="K56" s="74">
        <f t="shared" si="76"/>
        <v>0</v>
      </c>
      <c r="L56" s="53"/>
      <c r="M56" s="75"/>
      <c r="N56" s="75"/>
      <c r="O56" s="55">
        <f t="shared" si="77"/>
        <v>0</v>
      </c>
      <c r="P56" s="76"/>
      <c r="Q56" s="75"/>
      <c r="R56" s="77"/>
      <c r="S56" s="26">
        <f t="shared" si="78"/>
        <v>0</v>
      </c>
      <c r="T56" s="78">
        <f t="shared" si="79"/>
        <v>0</v>
      </c>
      <c r="U56" s="78">
        <f t="shared" si="80"/>
        <v>0</v>
      </c>
      <c r="V56" s="82">
        <f t="shared" si="81"/>
        <v>0</v>
      </c>
      <c r="W56" s="79">
        <f t="shared" si="82"/>
        <v>0</v>
      </c>
      <c r="X56" s="213"/>
      <c r="Y56" s="213"/>
      <c r="Z56" s="98"/>
    </row>
    <row r="57" spans="1:26" s="4" customFormat="1" ht="20.100000000000001" customHeight="1" thickTop="1" x14ac:dyDescent="0.2">
      <c r="X57" s="48"/>
    </row>
    <row r="58" spans="1:26" s="4" customFormat="1" ht="13.5" thickBot="1" x14ac:dyDescent="0.25">
      <c r="X58" s="48"/>
    </row>
    <row r="59" spans="1:26" s="4" customFormat="1" ht="18.75" thickTop="1" x14ac:dyDescent="0.25">
      <c r="A59" s="215" t="s">
        <v>51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7"/>
    </row>
    <row r="60" spans="1:26" s="4" customFormat="1" ht="18.75" thickBot="1" x14ac:dyDescent="0.3">
      <c r="A60" s="218" t="s">
        <v>50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20"/>
    </row>
    <row r="61" spans="1:26" s="4" customFormat="1" ht="13.5" thickTop="1" x14ac:dyDescent="0.2">
      <c r="X61" s="48"/>
    </row>
    <row r="62" spans="1:26" s="4" customFormat="1" x14ac:dyDescent="0.2">
      <c r="X62" s="48"/>
    </row>
    <row r="63" spans="1:26" s="4" customFormat="1" x14ac:dyDescent="0.2">
      <c r="X63" s="48"/>
    </row>
    <row r="64" spans="1:26" s="4" customFormat="1" x14ac:dyDescent="0.2">
      <c r="X64" s="48"/>
    </row>
    <row r="65" spans="24:24" s="4" customFormat="1" x14ac:dyDescent="0.2">
      <c r="X65" s="48"/>
    </row>
    <row r="66" spans="24:24" s="4" customFormat="1" x14ac:dyDescent="0.2">
      <c r="X66" s="48"/>
    </row>
    <row r="67" spans="24:24" s="4" customFormat="1" x14ac:dyDescent="0.2">
      <c r="X67" s="48"/>
    </row>
    <row r="68" spans="24:24" s="4" customFormat="1" x14ac:dyDescent="0.2">
      <c r="X68" s="48"/>
    </row>
    <row r="69" spans="24:24" s="4" customFormat="1" x14ac:dyDescent="0.2">
      <c r="X69" s="48"/>
    </row>
    <row r="70" spans="24:24" s="4" customFormat="1" x14ac:dyDescent="0.2">
      <c r="X70" s="48"/>
    </row>
    <row r="71" spans="24:24" s="4" customFormat="1" x14ac:dyDescent="0.2">
      <c r="X71" s="48"/>
    </row>
    <row r="72" spans="24:24" s="4" customFormat="1" x14ac:dyDescent="0.2">
      <c r="X72" s="48"/>
    </row>
    <row r="73" spans="24:24" s="4" customFormat="1" x14ac:dyDescent="0.2">
      <c r="X73" s="48"/>
    </row>
    <row r="74" spans="24:24" s="4" customFormat="1" x14ac:dyDescent="0.2">
      <c r="X74" s="48"/>
    </row>
    <row r="75" spans="24:24" s="4" customFormat="1" x14ac:dyDescent="0.2">
      <c r="X75" s="48"/>
    </row>
    <row r="76" spans="24:24" s="4" customFormat="1" x14ac:dyDescent="0.2">
      <c r="X76" s="48"/>
    </row>
    <row r="77" spans="24:24" s="4" customFormat="1" x14ac:dyDescent="0.2">
      <c r="X77" s="48"/>
    </row>
  </sheetData>
  <mergeCells count="46">
    <mergeCell ref="A4:Y4"/>
    <mergeCell ref="A1:Y1"/>
    <mergeCell ref="A2:Y2"/>
    <mergeCell ref="A3:B3"/>
    <mergeCell ref="T3:Y3"/>
    <mergeCell ref="C3:S3"/>
    <mergeCell ref="D5:G5"/>
    <mergeCell ref="H5:K5"/>
    <mergeCell ref="Y5:Y6"/>
    <mergeCell ref="A7:W7"/>
    <mergeCell ref="X8:X11"/>
    <mergeCell ref="Y8:Y11"/>
    <mergeCell ref="T5:T6"/>
    <mergeCell ref="U5:U6"/>
    <mergeCell ref="V5:V6"/>
    <mergeCell ref="X5:X6"/>
    <mergeCell ref="M5:O5"/>
    <mergeCell ref="A12:W12"/>
    <mergeCell ref="X13:X16"/>
    <mergeCell ref="Y13:Y16"/>
    <mergeCell ref="A17:W17"/>
    <mergeCell ref="X18:X21"/>
    <mergeCell ref="Y18:Y21"/>
    <mergeCell ref="A22:W22"/>
    <mergeCell ref="X23:X26"/>
    <mergeCell ref="Y23:Y26"/>
    <mergeCell ref="A27:W27"/>
    <mergeCell ref="X28:X31"/>
    <mergeCell ref="Y28:Y31"/>
    <mergeCell ref="A32:W32"/>
    <mergeCell ref="X33:X36"/>
    <mergeCell ref="Y33:Y36"/>
    <mergeCell ref="A37:W37"/>
    <mergeCell ref="X38:X41"/>
    <mergeCell ref="X53:X56"/>
    <mergeCell ref="Y53:Y56"/>
    <mergeCell ref="A59:Y59"/>
    <mergeCell ref="A60:Y60"/>
    <mergeCell ref="Y38:Y41"/>
    <mergeCell ref="A42:W42"/>
    <mergeCell ref="X43:X46"/>
    <mergeCell ref="Y43:Y46"/>
    <mergeCell ref="A47:W47"/>
    <mergeCell ref="X48:X51"/>
    <mergeCell ref="Y48:Y51"/>
    <mergeCell ref="A52:W52"/>
  </mergeCells>
  <printOptions horizontalCentered="1"/>
  <pageMargins left="0.59055118110236227" right="0.59055118110236227" top="0.59055118110236227" bottom="0.59055118110236227" header="0" footer="0"/>
  <pageSetup paperSize="9" scale="74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 jednotlivci</vt:lpstr>
      <vt:lpstr>Žáci 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Karel Prohl</cp:lastModifiedBy>
  <cp:revision>0</cp:revision>
  <cp:lastPrinted>2017-09-23T07:53:35Z</cp:lastPrinted>
  <dcterms:created xsi:type="dcterms:W3CDTF">1601-01-01T00:00:00Z</dcterms:created>
  <dcterms:modified xsi:type="dcterms:W3CDTF">2019-11-04T21:47:37Z</dcterms:modified>
</cp:coreProperties>
</file>