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97" i="1"/>
  <c r="L97"/>
  <c r="H97"/>
  <c r="M97" s="1"/>
  <c r="N96"/>
  <c r="L96"/>
  <c r="H96"/>
  <c r="M96" s="1"/>
  <c r="N95"/>
  <c r="L95"/>
  <c r="H95"/>
  <c r="M95" s="1"/>
  <c r="L94"/>
  <c r="H94"/>
  <c r="M94" s="1"/>
  <c r="N94" s="1"/>
  <c r="L93"/>
  <c r="H93"/>
  <c r="M93" s="1"/>
  <c r="N93" s="1"/>
  <c r="L92"/>
  <c r="H92"/>
  <c r="M92" s="1"/>
  <c r="N92" s="1"/>
  <c r="N90"/>
  <c r="L90"/>
  <c r="H90"/>
  <c r="M90" s="1"/>
  <c r="N89"/>
  <c r="L89"/>
  <c r="H89"/>
  <c r="M89" s="1"/>
  <c r="N88"/>
  <c r="L88"/>
  <c r="H88"/>
  <c r="M88" s="1"/>
  <c r="L87"/>
  <c r="H87"/>
  <c r="M87" s="1"/>
  <c r="N87" s="1"/>
  <c r="L86"/>
  <c r="H86"/>
  <c r="M86" s="1"/>
  <c r="N86" s="1"/>
  <c r="L85"/>
  <c r="H85"/>
  <c r="M85" s="1"/>
  <c r="N85" s="1"/>
  <c r="N91" s="1"/>
  <c r="N83"/>
  <c r="M83"/>
  <c r="L83"/>
  <c r="H83"/>
  <c r="N82"/>
  <c r="M82"/>
  <c r="L82"/>
  <c r="H82"/>
  <c r="N81"/>
  <c r="M81"/>
  <c r="L81"/>
  <c r="H81"/>
  <c r="M80"/>
  <c r="N80" s="1"/>
  <c r="L80"/>
  <c r="H80"/>
  <c r="M79"/>
  <c r="N79" s="1"/>
  <c r="L79"/>
  <c r="H79"/>
  <c r="M78"/>
  <c r="N78" s="1"/>
  <c r="N84" s="1"/>
  <c r="L78"/>
  <c r="H78"/>
  <c r="N76"/>
  <c r="M76"/>
  <c r="L76"/>
  <c r="H76"/>
  <c r="N75"/>
  <c r="M75"/>
  <c r="L75"/>
  <c r="H75"/>
  <c r="N74"/>
  <c r="M74"/>
  <c r="L74"/>
  <c r="H74"/>
  <c r="N73"/>
  <c r="M73"/>
  <c r="L73"/>
  <c r="H73"/>
  <c r="N72"/>
  <c r="M72"/>
  <c r="L72"/>
  <c r="H72"/>
  <c r="N71"/>
  <c r="N77" s="1"/>
  <c r="M71"/>
  <c r="L71"/>
  <c r="H71"/>
  <c r="N69"/>
  <c r="L69"/>
  <c r="H69"/>
  <c r="M69" s="1"/>
  <c r="N68"/>
  <c r="L68"/>
  <c r="H68"/>
  <c r="M68" s="1"/>
  <c r="N67"/>
  <c r="L67"/>
  <c r="H67"/>
  <c r="M67" s="1"/>
  <c r="L66"/>
  <c r="H66"/>
  <c r="M66" s="1"/>
  <c r="N66" s="1"/>
  <c r="L65"/>
  <c r="H65"/>
  <c r="M65" s="1"/>
  <c r="N65" s="1"/>
  <c r="L64"/>
  <c r="H64"/>
  <c r="M64" s="1"/>
  <c r="N64" s="1"/>
  <c r="N70" s="1"/>
  <c r="N62"/>
  <c r="L62"/>
  <c r="H62"/>
  <c r="M62" s="1"/>
  <c r="N61"/>
  <c r="L61"/>
  <c r="H61"/>
  <c r="M61" s="1"/>
  <c r="N60"/>
  <c r="L60"/>
  <c r="H60"/>
  <c r="M60" s="1"/>
  <c r="L59"/>
  <c r="H59"/>
  <c r="M59" s="1"/>
  <c r="N59" s="1"/>
  <c r="L58"/>
  <c r="H58"/>
  <c r="M58" s="1"/>
  <c r="N58" s="1"/>
  <c r="L57"/>
  <c r="H57"/>
  <c r="M57" s="1"/>
  <c r="N57" s="1"/>
  <c r="N63" s="1"/>
  <c r="N55"/>
  <c r="M55"/>
  <c r="L55"/>
  <c r="H55"/>
  <c r="N54"/>
  <c r="M54"/>
  <c r="L54"/>
  <c r="H54"/>
  <c r="N53"/>
  <c r="M53"/>
  <c r="L53"/>
  <c r="H53"/>
  <c r="M52"/>
  <c r="N52" s="1"/>
  <c r="L52"/>
  <c r="H52"/>
  <c r="M51"/>
  <c r="N51" s="1"/>
  <c r="L51"/>
  <c r="H51"/>
  <c r="M50"/>
  <c r="N50" s="1"/>
  <c r="L50"/>
  <c r="H50"/>
  <c r="N48"/>
  <c r="M48"/>
  <c r="L48"/>
  <c r="H48"/>
  <c r="N47"/>
  <c r="M47"/>
  <c r="L47"/>
  <c r="H47"/>
  <c r="N46"/>
  <c r="M46"/>
  <c r="L46"/>
  <c r="H46"/>
  <c r="N45"/>
  <c r="M45"/>
  <c r="L45"/>
  <c r="H45"/>
  <c r="N44"/>
  <c r="M44"/>
  <c r="L44"/>
  <c r="H44"/>
  <c r="N43"/>
  <c r="N49" s="1"/>
  <c r="M43"/>
  <c r="L43"/>
  <c r="H43"/>
  <c r="N37"/>
  <c r="M37"/>
  <c r="L37"/>
  <c r="H37"/>
  <c r="N36"/>
  <c r="M36"/>
  <c r="L36"/>
  <c r="H36"/>
  <c r="N35"/>
  <c r="M35"/>
  <c r="L35"/>
  <c r="H35"/>
  <c r="N34"/>
  <c r="M34"/>
  <c r="L34"/>
  <c r="H34"/>
  <c r="N33"/>
  <c r="M33"/>
  <c r="L33"/>
  <c r="H33"/>
  <c r="N31"/>
  <c r="M31"/>
  <c r="L31"/>
  <c r="H31"/>
  <c r="N30"/>
  <c r="M30"/>
  <c r="L30"/>
  <c r="H30"/>
  <c r="N29"/>
  <c r="M29"/>
  <c r="L29"/>
  <c r="H29"/>
  <c r="N28"/>
  <c r="M28"/>
  <c r="L28"/>
  <c r="H28"/>
  <c r="N26"/>
  <c r="M26"/>
  <c r="L26"/>
  <c r="H26"/>
  <c r="N24"/>
  <c r="M24"/>
  <c r="L24"/>
  <c r="H24"/>
  <c r="N23"/>
  <c r="M23"/>
  <c r="L23"/>
  <c r="H23"/>
  <c r="N22"/>
  <c r="M22"/>
  <c r="L22"/>
  <c r="H22"/>
  <c r="N21"/>
  <c r="M21"/>
  <c r="L21"/>
  <c r="H21"/>
  <c r="N20"/>
  <c r="M20"/>
  <c r="L20"/>
  <c r="H20"/>
  <c r="N18"/>
  <c r="M18"/>
  <c r="L18"/>
  <c r="H18"/>
  <c r="N17"/>
  <c r="M17"/>
  <c r="L17"/>
  <c r="H17"/>
  <c r="N16"/>
  <c r="M16"/>
  <c r="L16"/>
  <c r="H16"/>
  <c r="N15"/>
  <c r="M15"/>
  <c r="L15"/>
  <c r="H15"/>
  <c r="N13"/>
  <c r="M13"/>
  <c r="L13"/>
  <c r="H13"/>
  <c r="N12"/>
  <c r="M12"/>
  <c r="L12"/>
  <c r="H12"/>
  <c r="N10"/>
  <c r="M10"/>
  <c r="L10"/>
  <c r="H10"/>
  <c r="N9"/>
  <c r="M9"/>
  <c r="L9"/>
  <c r="H9"/>
  <c r="N7"/>
  <c r="M7"/>
  <c r="L7"/>
  <c r="H7"/>
  <c r="N98" l="1"/>
  <c r="N56"/>
</calcChain>
</file>

<file path=xl/sharedStrings.xml><?xml version="1.0" encoding="utf-8"?>
<sst xmlns="http://schemas.openxmlformats.org/spreadsheetml/2006/main" count="157" uniqueCount="65">
  <si>
    <t>Termín: 17.2.2016</t>
  </si>
  <si>
    <t xml:space="preserve">    Český svaz vzpírání</t>
  </si>
  <si>
    <t>Místo konání:</t>
  </si>
  <si>
    <t>Slavoj Plzeň</t>
  </si>
  <si>
    <t>Jednotlivci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</si>
  <si>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</si>
  <si>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</si>
  <si>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</si>
  <si>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</si>
  <si>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</si>
  <si>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</si>
  <si>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</si>
  <si>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</si>
  <si>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Umístění</t>
  </si>
  <si>
    <t>narození</t>
  </si>
  <si>
    <t>I.</t>
  </si>
  <si>
    <t>II.</t>
  </si>
  <si>
    <t>III.</t>
  </si>
  <si>
    <t>Zap.</t>
  </si>
  <si>
    <t>Polhoš Marek</t>
  </si>
  <si>
    <t>Baník Sokolov</t>
  </si>
  <si>
    <t>1.</t>
  </si>
  <si>
    <t>Bárnet Jiří</t>
  </si>
  <si>
    <t>2.</t>
  </si>
  <si>
    <t>Klímek Vlastimír</t>
  </si>
  <si>
    <t>Balogh Jan</t>
  </si>
  <si>
    <t>Němec Jiří</t>
  </si>
  <si>
    <t>Sokol Plzeň 1</t>
  </si>
  <si>
    <t>Matoušek Martin</t>
  </si>
  <si>
    <t>Ševčík Svatobor</t>
  </si>
  <si>
    <t>Rybáček Jakub</t>
  </si>
  <si>
    <t>4.</t>
  </si>
  <si>
    <t>Lukaševič Vadim</t>
  </si>
  <si>
    <t>CCBC Praha (Bělorusko)</t>
  </si>
  <si>
    <t>3.</t>
  </si>
  <si>
    <t>Hanzl Jan</t>
  </si>
  <si>
    <t>Start VD Plzeň</t>
  </si>
  <si>
    <t>Švenda Tomáš</t>
  </si>
  <si>
    <t>5.</t>
  </si>
  <si>
    <t>Řehoř Miroslav</t>
  </si>
  <si>
    <t>Podšer Miloš</t>
  </si>
  <si>
    <t>Nová Role</t>
  </si>
  <si>
    <t>Zajan Jan</t>
  </si>
  <si>
    <t>SKV Teplice</t>
  </si>
  <si>
    <t>Ševčík Rostislav</t>
  </si>
  <si>
    <t>Šváb Michal</t>
  </si>
  <si>
    <t>Mencl Vladimír</t>
  </si>
  <si>
    <t>Bohemians Praha</t>
  </si>
  <si>
    <t>Gruszka Jan</t>
  </si>
  <si>
    <t>TJ Přeštice</t>
  </si>
  <si>
    <t>Kadlec Zdeněk</t>
  </si>
  <si>
    <t>Oračko Dominik</t>
  </si>
  <si>
    <t>Spilka Michal</t>
  </si>
  <si>
    <t>B. Meziboří</t>
  </si>
  <si>
    <t>Stašek Martin</t>
  </si>
  <si>
    <t>Slavoj Pzeň</t>
  </si>
  <si>
    <t>Anger Jan</t>
  </si>
  <si>
    <t>Pecka Tomáš</t>
  </si>
  <si>
    <t>Družstva</t>
  </si>
  <si>
    <t>Slavoj Plzeň A</t>
  </si>
  <si>
    <t>Slavoj Plzeň B</t>
  </si>
  <si>
    <t xml:space="preserve">Zápis: Lokingová </t>
  </si>
  <si>
    <t>Technický rozhodčí: Zázvorka, Jílek</t>
  </si>
  <si>
    <t>Rozhodčí: Vodička, Šanda</t>
  </si>
  <si>
    <t>Soutež družstev i jednotlivců byla vyhodnocována dle navzpíranch kil (dvojboj), nikoliv podle sinclaira.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</si>
</sst>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4" fillId="0" borderId="17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4" fillId="0" borderId="19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0" xfId="0" applyFont="1"/>
  </cellXfs>
  <cellStyles count="1">
    <cellStyle name="normální" xfId="0" builtinId="0"/>
  </cellStyles>
  <dxfs count="144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>
      <selection activeCell="N5" sqref="N5:N6"/>
    </sheetView>
  </sheetViews>
  <sheetFormatPr defaultRowHeight="15"/>
  <cols>
    <col min="1" max="1" width="11.5703125" customWidth="1"/>
    <col min="2" max="2" width="15.85546875" customWidth="1"/>
    <col min="3" max="3" width="10.42578125" customWidth="1"/>
    <col min="4" max="4" width="17.140625" customWidth="1"/>
    <col min="14" max="14" width="11.140625" customWidth="1"/>
  </cols>
  <sheetData>
    <row r="1" spans="1:1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3" t="s">
        <v>2</v>
      </c>
      <c r="M1" s="3"/>
      <c r="N1" s="3"/>
      <c r="O1" s="4" t="s">
        <v>3</v>
      </c>
    </row>
    <row r="3" spans="1:15">
      <c r="A3" s="5" t="s">
        <v>4</v>
      </c>
    </row>
    <row r="4" spans="1:15" ht="15.75" thickBot="1"/>
    <row r="5" spans="1:15" ht="15.75" thickBot="1">
      <c r="A5" s="6" t="s">
        <v>5</v>
      </c>
      <c r="B5" s="7" t="s">
        <v>6</v>
      </c>
      <c r="C5" s="6" t="s">
        <v>7</v>
      </c>
      <c r="D5" s="8" t="s">
        <v>8</v>
      </c>
      <c r="E5" s="9" t="s">
        <v>9</v>
      </c>
      <c r="F5" s="10"/>
      <c r="G5" s="10"/>
      <c r="H5" s="11"/>
      <c r="I5" s="9" t="s">
        <v>10</v>
      </c>
      <c r="J5" s="10"/>
      <c r="K5" s="10"/>
      <c r="L5" s="11"/>
      <c r="M5" s="12" t="s">
        <v>11</v>
      </c>
      <c r="N5" s="13" t="s">
        <v>12</v>
      </c>
      <c r="O5" s="14" t="s">
        <v>13</v>
      </c>
    </row>
    <row r="6" spans="1:15" ht="15.75" thickBot="1">
      <c r="A6" s="15"/>
      <c r="B6" s="16"/>
      <c r="C6" s="17" t="s">
        <v>14</v>
      </c>
      <c r="D6" s="16"/>
      <c r="E6" s="18" t="s">
        <v>15</v>
      </c>
      <c r="F6" s="19" t="s">
        <v>16</v>
      </c>
      <c r="G6" s="20" t="s">
        <v>17</v>
      </c>
      <c r="H6" s="19" t="s">
        <v>18</v>
      </c>
      <c r="I6" s="20" t="s">
        <v>15</v>
      </c>
      <c r="J6" s="19" t="s">
        <v>16</v>
      </c>
      <c r="K6" s="20" t="s">
        <v>17</v>
      </c>
      <c r="L6" s="19" t="s">
        <v>18</v>
      </c>
      <c r="M6" s="21"/>
      <c r="N6" s="22"/>
      <c r="O6" s="14"/>
    </row>
    <row r="7" spans="1:15">
      <c r="A7" s="23">
        <v>50.3</v>
      </c>
      <c r="B7" s="24" t="s">
        <v>19</v>
      </c>
      <c r="C7" s="25">
        <v>2003</v>
      </c>
      <c r="D7" s="26" t="s">
        <v>20</v>
      </c>
      <c r="E7" s="27">
        <v>51</v>
      </c>
      <c r="F7" s="28">
        <v>-56</v>
      </c>
      <c r="G7" s="27">
        <v>57</v>
      </c>
      <c r="H7" s="29">
        <f t="shared" ref="H7" si="0">IF(MAX(E7:G7)&lt;0,0,MAX(E7:G7))</f>
        <v>57</v>
      </c>
      <c r="I7" s="27">
        <v>-70</v>
      </c>
      <c r="J7" s="28">
        <v>72</v>
      </c>
      <c r="K7" s="27">
        <v>77</v>
      </c>
      <c r="L7" s="29">
        <f t="shared" ref="L7" si="1">IF(MAX(I7:K7)&lt;0,0,MAX(I7:K7))</f>
        <v>77</v>
      </c>
      <c r="M7" s="30">
        <f t="shared" ref="M7" si="2">SUM(H7,L7)</f>
        <v>134</v>
      </c>
      <c r="N7" s="31">
        <f t="shared" ref="N7" si="3">IF(ISNUMBER(A7), (IF(174.393&lt; A7,M7, TRUNC(10^(0.794358141*((LOG((A7/174.393)/LOG(10))*(LOG((A7/174.393)/LOG(10)))))),4)*M7)), 0)</f>
        <v>228.40299999999999</v>
      </c>
      <c r="O7" s="32" t="s">
        <v>21</v>
      </c>
    </row>
    <row r="8" spans="1:15">
      <c r="O8" s="4"/>
    </row>
    <row r="9" spans="1:15">
      <c r="A9" s="23">
        <v>60.5</v>
      </c>
      <c r="B9" s="24" t="s">
        <v>22</v>
      </c>
      <c r="C9" s="25">
        <v>1999</v>
      </c>
      <c r="D9" s="26" t="s">
        <v>20</v>
      </c>
      <c r="E9" s="27">
        <v>-92</v>
      </c>
      <c r="F9" s="28">
        <v>-92</v>
      </c>
      <c r="G9" s="27">
        <v>-92</v>
      </c>
      <c r="H9" s="29">
        <f t="shared" ref="H9:H10" si="4">IF(MAX(E9:G9)&lt;0,0,MAX(E9:G9))</f>
        <v>0</v>
      </c>
      <c r="I9" s="27">
        <v>100</v>
      </c>
      <c r="J9" s="28">
        <v>110</v>
      </c>
      <c r="K9" s="27">
        <v>-115</v>
      </c>
      <c r="L9" s="29">
        <f t="shared" ref="L9:L10" si="5">IF(MAX(I9:K9)&lt;0,0,MAX(I9:K9))</f>
        <v>110</v>
      </c>
      <c r="M9" s="30">
        <f t="shared" ref="M9:M10" si="6">SUM(H9,L9)</f>
        <v>110</v>
      </c>
      <c r="N9" s="31">
        <f t="shared" ref="N9:N10" si="7">IF(ISNUMBER(A9), (IF(174.393&lt; A9,M9, TRUNC(10^(0.794358141*((LOG((A9/174.393)/LOG(10))*(LOG((A9/174.393)/LOG(10)))))),4)*M9)), 0)</f>
        <v>161.91999999999999</v>
      </c>
      <c r="O9" s="33" t="s">
        <v>23</v>
      </c>
    </row>
    <row r="10" spans="1:15">
      <c r="A10" s="34">
        <v>60.7</v>
      </c>
      <c r="B10" s="35" t="s">
        <v>24</v>
      </c>
      <c r="C10" s="36">
        <v>1974</v>
      </c>
      <c r="D10" s="37" t="s">
        <v>20</v>
      </c>
      <c r="E10" s="38">
        <v>78</v>
      </c>
      <c r="F10" s="39">
        <v>-80</v>
      </c>
      <c r="G10" s="38">
        <v>-80</v>
      </c>
      <c r="H10" s="40">
        <f t="shared" si="4"/>
        <v>78</v>
      </c>
      <c r="I10" s="38">
        <v>90</v>
      </c>
      <c r="J10" s="39">
        <v>-95</v>
      </c>
      <c r="K10" s="38">
        <v>-95</v>
      </c>
      <c r="L10" s="40">
        <f t="shared" si="5"/>
        <v>90</v>
      </c>
      <c r="M10" s="41">
        <f t="shared" si="6"/>
        <v>168</v>
      </c>
      <c r="N10" s="31">
        <f t="shared" si="7"/>
        <v>246.708</v>
      </c>
      <c r="O10" s="33" t="s">
        <v>21</v>
      </c>
    </row>
    <row r="11" spans="1:15">
      <c r="O11" s="4"/>
    </row>
    <row r="12" spans="1:15">
      <c r="A12" s="23">
        <v>68.099999999999994</v>
      </c>
      <c r="B12" s="24" t="s">
        <v>25</v>
      </c>
      <c r="C12" s="25">
        <v>1994</v>
      </c>
      <c r="D12" s="26" t="s">
        <v>3</v>
      </c>
      <c r="E12" s="27">
        <v>90</v>
      </c>
      <c r="F12" s="28">
        <v>-95</v>
      </c>
      <c r="G12" s="27">
        <v>97</v>
      </c>
      <c r="H12" s="29">
        <f t="shared" ref="H12:H13" si="8">IF(MAX(E12:G12)&lt;0,0,MAX(E12:G12))</f>
        <v>97</v>
      </c>
      <c r="I12" s="27">
        <v>110</v>
      </c>
      <c r="J12" s="28">
        <v>115</v>
      </c>
      <c r="K12" s="27">
        <v>-117</v>
      </c>
      <c r="L12" s="29">
        <f t="shared" ref="L12:L13" si="9">IF(MAX(I12:K12)&lt;0,0,MAX(I12:K12))</f>
        <v>115</v>
      </c>
      <c r="M12" s="30">
        <f t="shared" ref="M12:M13" si="10">SUM(H12,L12)</f>
        <v>212</v>
      </c>
      <c r="N12" s="31">
        <f t="shared" ref="N12:N13" si="11">IF(ISNUMBER(A12), (IF(174.393&lt; A12,M12, TRUNC(10^(0.794358141*((LOG((A12/174.393)/LOG(10))*(LOG((A12/174.393)/LOG(10)))))),4)*M12)), 0)</f>
        <v>287.5992</v>
      </c>
      <c r="O12" s="32" t="s">
        <v>21</v>
      </c>
    </row>
    <row r="13" spans="1:15">
      <c r="A13" s="34">
        <v>63.7</v>
      </c>
      <c r="B13" s="35" t="s">
        <v>26</v>
      </c>
      <c r="C13" s="36">
        <v>1948</v>
      </c>
      <c r="D13" s="37" t="s">
        <v>27</v>
      </c>
      <c r="E13" s="38">
        <v>40</v>
      </c>
      <c r="F13" s="39">
        <v>42</v>
      </c>
      <c r="G13" s="38">
        <v>44</v>
      </c>
      <c r="H13" s="40">
        <f t="shared" si="8"/>
        <v>44</v>
      </c>
      <c r="I13" s="38">
        <v>50</v>
      </c>
      <c r="J13" s="39">
        <v>53</v>
      </c>
      <c r="K13" s="38">
        <v>-55</v>
      </c>
      <c r="L13" s="40">
        <f t="shared" si="9"/>
        <v>53</v>
      </c>
      <c r="M13" s="41">
        <f t="shared" si="10"/>
        <v>97</v>
      </c>
      <c r="N13" s="31">
        <f t="shared" si="11"/>
        <v>137.63329999999999</v>
      </c>
      <c r="O13" s="32" t="s">
        <v>23</v>
      </c>
    </row>
    <row r="14" spans="1:15">
      <c r="O14" s="4"/>
    </row>
    <row r="15" spans="1:15">
      <c r="A15" s="23">
        <v>74</v>
      </c>
      <c r="B15" s="24" t="s">
        <v>28</v>
      </c>
      <c r="C15" s="25">
        <v>1994</v>
      </c>
      <c r="D15" s="26" t="s">
        <v>27</v>
      </c>
      <c r="E15" s="27">
        <v>98</v>
      </c>
      <c r="F15" s="28">
        <v>-103</v>
      </c>
      <c r="G15" s="27">
        <v>-105</v>
      </c>
      <c r="H15" s="29">
        <f t="shared" ref="H15:H18" si="12">IF(MAX(E15:G15)&lt;0,0,MAX(E15:G15))</f>
        <v>98</v>
      </c>
      <c r="I15" s="27">
        <v>117</v>
      </c>
      <c r="J15" s="28">
        <v>122</v>
      </c>
      <c r="K15" s="27">
        <v>-126</v>
      </c>
      <c r="L15" s="29">
        <f t="shared" ref="L15:L18" si="13">IF(MAX(I15:K15)&lt;0,0,MAX(I15:K15))</f>
        <v>122</v>
      </c>
      <c r="M15" s="30">
        <f t="shared" ref="M15:M18" si="14">SUM(H15,L15)</f>
        <v>220</v>
      </c>
      <c r="N15" s="31">
        <f t="shared" ref="N15:N18" si="15">IF(ISNUMBER(A15), (IF(174.393&lt; A15,M15, TRUNC(10^(0.794358141*((LOG((A15/174.393)/LOG(10))*(LOG((A15/174.393)/LOG(10)))))),4)*M15)), 0)</f>
        <v>283.46999999999997</v>
      </c>
      <c r="O15" s="32" t="s">
        <v>21</v>
      </c>
    </row>
    <row r="16" spans="1:15">
      <c r="A16" s="34">
        <v>75.099999999999994</v>
      </c>
      <c r="B16" s="35" t="s">
        <v>29</v>
      </c>
      <c r="C16" s="36">
        <v>1990</v>
      </c>
      <c r="D16" s="37" t="s">
        <v>3</v>
      </c>
      <c r="E16" s="38">
        <v>90</v>
      </c>
      <c r="F16" s="39">
        <v>-95</v>
      </c>
      <c r="G16" s="38">
        <v>-97</v>
      </c>
      <c r="H16" s="40">
        <f t="shared" si="12"/>
        <v>90</v>
      </c>
      <c r="I16" s="38">
        <v>115</v>
      </c>
      <c r="J16" s="39">
        <v>-121</v>
      </c>
      <c r="K16" s="38">
        <v>-121</v>
      </c>
      <c r="L16" s="40">
        <f t="shared" si="13"/>
        <v>115</v>
      </c>
      <c r="M16" s="41">
        <f t="shared" si="14"/>
        <v>205</v>
      </c>
      <c r="N16" s="31">
        <f t="shared" si="15"/>
        <v>261.86700000000002</v>
      </c>
      <c r="O16" s="32" t="s">
        <v>23</v>
      </c>
    </row>
    <row r="17" spans="1:15">
      <c r="A17" s="34">
        <v>72.8</v>
      </c>
      <c r="B17" s="35" t="s">
        <v>30</v>
      </c>
      <c r="C17" s="36">
        <v>2001</v>
      </c>
      <c r="D17" s="37" t="s">
        <v>3</v>
      </c>
      <c r="E17" s="38">
        <v>50</v>
      </c>
      <c r="F17" s="39">
        <v>55</v>
      </c>
      <c r="G17" s="38">
        <v>60</v>
      </c>
      <c r="H17" s="40">
        <f t="shared" si="12"/>
        <v>60</v>
      </c>
      <c r="I17" s="38">
        <v>70</v>
      </c>
      <c r="J17" s="39">
        <v>75</v>
      </c>
      <c r="K17" s="42">
        <v>-80</v>
      </c>
      <c r="L17" s="40">
        <f t="shared" si="13"/>
        <v>75</v>
      </c>
      <c r="M17" s="41">
        <f t="shared" si="14"/>
        <v>135</v>
      </c>
      <c r="N17" s="31">
        <f t="shared" si="15"/>
        <v>175.64849999999998</v>
      </c>
      <c r="O17" s="32" t="s">
        <v>31</v>
      </c>
    </row>
    <row r="18" spans="1:15">
      <c r="A18" s="34">
        <v>69.400000000000006</v>
      </c>
      <c r="B18" s="35" t="s">
        <v>32</v>
      </c>
      <c r="C18" s="36">
        <v>1983</v>
      </c>
      <c r="D18" s="37" t="s">
        <v>33</v>
      </c>
      <c r="E18" s="38">
        <v>75</v>
      </c>
      <c r="F18" s="39">
        <v>80</v>
      </c>
      <c r="G18" s="38">
        <v>85</v>
      </c>
      <c r="H18" s="40">
        <f t="shared" si="12"/>
        <v>85</v>
      </c>
      <c r="I18" s="38">
        <v>90</v>
      </c>
      <c r="J18" s="39">
        <v>95</v>
      </c>
      <c r="K18" s="38">
        <v>-98</v>
      </c>
      <c r="L18" s="40">
        <f t="shared" si="13"/>
        <v>95</v>
      </c>
      <c r="M18" s="41">
        <f t="shared" si="14"/>
        <v>180</v>
      </c>
      <c r="N18" s="31">
        <f t="shared" si="15"/>
        <v>241.25400000000002</v>
      </c>
      <c r="O18" s="32" t="s">
        <v>34</v>
      </c>
    </row>
    <row r="19" spans="1:15">
      <c r="O19" s="4"/>
    </row>
    <row r="20" spans="1:15">
      <c r="A20" s="23">
        <v>77.7</v>
      </c>
      <c r="B20" s="24" t="s">
        <v>35</v>
      </c>
      <c r="C20" s="25">
        <v>1978</v>
      </c>
      <c r="D20" s="26" t="s">
        <v>36</v>
      </c>
      <c r="E20" s="27">
        <v>82</v>
      </c>
      <c r="F20" s="28">
        <v>86</v>
      </c>
      <c r="G20" s="27">
        <v>88</v>
      </c>
      <c r="H20" s="29">
        <f t="shared" ref="H20:H24" si="16">IF(MAX(E20:G20)&lt;0,0,MAX(E20:G20))</f>
        <v>88</v>
      </c>
      <c r="I20" s="27">
        <v>112</v>
      </c>
      <c r="J20" s="28">
        <v>116</v>
      </c>
      <c r="K20" s="27">
        <v>-121</v>
      </c>
      <c r="L20" s="29">
        <f t="shared" ref="L20:L24" si="17">IF(MAX(I20:K20)&lt;0,0,MAX(I20:K20))</f>
        <v>116</v>
      </c>
      <c r="M20" s="30">
        <f t="shared" ref="M20:M24" si="18">SUM(H20,L20)</f>
        <v>204</v>
      </c>
      <c r="N20" s="31">
        <f t="shared" ref="N20:N24" si="19">IF(ISNUMBER(A20), (IF(174.393&lt; A20,M20, TRUNC(10^(0.794358141*((LOG((A20/174.393)/LOG(10))*(LOG((A20/174.393)/LOG(10)))))),4)*M20)), 0)</f>
        <v>255.59159999999997</v>
      </c>
      <c r="O20" s="33" t="s">
        <v>34</v>
      </c>
    </row>
    <row r="21" spans="1:15">
      <c r="A21" s="34">
        <v>79.400000000000006</v>
      </c>
      <c r="B21" s="35" t="s">
        <v>37</v>
      </c>
      <c r="C21" s="36">
        <v>1993</v>
      </c>
      <c r="D21" s="37" t="s">
        <v>3</v>
      </c>
      <c r="E21" s="38">
        <v>60</v>
      </c>
      <c r="F21" s="39">
        <v>-65</v>
      </c>
      <c r="G21" s="38">
        <v>-68</v>
      </c>
      <c r="H21" s="40">
        <f t="shared" si="16"/>
        <v>60</v>
      </c>
      <c r="I21" s="38">
        <v>85</v>
      </c>
      <c r="J21" s="39">
        <v>90</v>
      </c>
      <c r="K21" s="38">
        <v>-95</v>
      </c>
      <c r="L21" s="40">
        <f t="shared" si="17"/>
        <v>90</v>
      </c>
      <c r="M21" s="41">
        <f t="shared" si="18"/>
        <v>150</v>
      </c>
      <c r="N21" s="31">
        <f t="shared" si="19"/>
        <v>185.7</v>
      </c>
      <c r="O21" s="33" t="s">
        <v>38</v>
      </c>
    </row>
    <row r="22" spans="1:15">
      <c r="A22" s="34">
        <v>82.5</v>
      </c>
      <c r="B22" s="35" t="s">
        <v>39</v>
      </c>
      <c r="C22" s="36">
        <v>1992</v>
      </c>
      <c r="D22" s="37" t="s">
        <v>3</v>
      </c>
      <c r="E22" s="38">
        <v>75</v>
      </c>
      <c r="F22" s="39">
        <v>80</v>
      </c>
      <c r="G22" s="38">
        <v>85</v>
      </c>
      <c r="H22" s="40">
        <f t="shared" si="16"/>
        <v>85</v>
      </c>
      <c r="I22" s="38">
        <v>105</v>
      </c>
      <c r="J22" s="39">
        <v>110</v>
      </c>
      <c r="K22" s="42">
        <v>-118</v>
      </c>
      <c r="L22" s="40">
        <f t="shared" si="17"/>
        <v>110</v>
      </c>
      <c r="M22" s="41">
        <f t="shared" si="18"/>
        <v>195</v>
      </c>
      <c r="N22" s="31">
        <f t="shared" si="19"/>
        <v>236.57400000000001</v>
      </c>
      <c r="O22" s="33" t="s">
        <v>31</v>
      </c>
    </row>
    <row r="23" spans="1:15">
      <c r="A23" s="34">
        <v>81.2</v>
      </c>
      <c r="B23" s="35" t="s">
        <v>40</v>
      </c>
      <c r="C23" s="36">
        <v>1977</v>
      </c>
      <c r="D23" s="37" t="s">
        <v>41</v>
      </c>
      <c r="E23" s="38">
        <v>92</v>
      </c>
      <c r="F23" s="39">
        <v>96</v>
      </c>
      <c r="G23" s="38">
        <v>-98</v>
      </c>
      <c r="H23" s="40">
        <f t="shared" si="16"/>
        <v>96</v>
      </c>
      <c r="I23" s="38">
        <v>105</v>
      </c>
      <c r="J23" s="39">
        <v>110</v>
      </c>
      <c r="K23" s="38">
        <v>113</v>
      </c>
      <c r="L23" s="40">
        <f t="shared" si="17"/>
        <v>113</v>
      </c>
      <c r="M23" s="41">
        <f t="shared" si="18"/>
        <v>209</v>
      </c>
      <c r="N23" s="31">
        <f t="shared" si="19"/>
        <v>255.66970000000001</v>
      </c>
      <c r="O23" s="33" t="s">
        <v>23</v>
      </c>
    </row>
    <row r="24" spans="1:15">
      <c r="A24" s="34">
        <v>81.400000000000006</v>
      </c>
      <c r="B24" s="35" t="s">
        <v>42</v>
      </c>
      <c r="C24" s="36">
        <v>1976</v>
      </c>
      <c r="D24" s="37" t="s">
        <v>43</v>
      </c>
      <c r="E24" s="38">
        <v>110</v>
      </c>
      <c r="F24" s="39">
        <v>-115</v>
      </c>
      <c r="G24" s="38">
        <v>-115</v>
      </c>
      <c r="H24" s="40">
        <f t="shared" si="16"/>
        <v>110</v>
      </c>
      <c r="I24" s="38">
        <v>130</v>
      </c>
      <c r="J24" s="39">
        <v>140</v>
      </c>
      <c r="K24" s="42">
        <v>-146</v>
      </c>
      <c r="L24" s="40">
        <f t="shared" si="17"/>
        <v>140</v>
      </c>
      <c r="M24" s="41">
        <f t="shared" si="18"/>
        <v>250</v>
      </c>
      <c r="N24" s="31">
        <f t="shared" si="19"/>
        <v>305.42500000000001</v>
      </c>
      <c r="O24" s="33" t="s">
        <v>21</v>
      </c>
    </row>
    <row r="25" spans="1:15">
      <c r="O25" s="4"/>
    </row>
    <row r="26" spans="1:15">
      <c r="A26" s="23">
        <v>85.4</v>
      </c>
      <c r="B26" s="24" t="s">
        <v>44</v>
      </c>
      <c r="C26" s="25">
        <v>1992</v>
      </c>
      <c r="D26" s="26" t="s">
        <v>3</v>
      </c>
      <c r="E26" s="27">
        <v>65</v>
      </c>
      <c r="F26" s="28">
        <v>70</v>
      </c>
      <c r="G26" s="27">
        <v>75</v>
      </c>
      <c r="H26" s="29">
        <f t="shared" ref="H26" si="20">IF(MAX(E26:G26)&lt;0,0,MAX(E26:G26))</f>
        <v>75</v>
      </c>
      <c r="I26" s="27">
        <v>90</v>
      </c>
      <c r="J26" s="28">
        <v>100</v>
      </c>
      <c r="K26" s="27">
        <v>-102</v>
      </c>
      <c r="L26" s="29">
        <f t="shared" ref="L26" si="21">IF(MAX(I26:K26)&lt;0,0,MAX(I26:K26))</f>
        <v>100</v>
      </c>
      <c r="M26" s="30">
        <f t="shared" ref="M26" si="22">SUM(H26,L26)</f>
        <v>175</v>
      </c>
      <c r="N26" s="31">
        <f t="shared" ref="N26" si="23">IF(ISNUMBER(A26), (IF(174.393&lt; A26,M26, TRUNC(10^(0.794358141*((LOG((A26/174.393)/LOG(10))*(LOG((A26/174.393)/LOG(10)))))),4)*M26)), 0)</f>
        <v>208.63499999999999</v>
      </c>
      <c r="O26" s="33" t="s">
        <v>21</v>
      </c>
    </row>
    <row r="27" spans="1:15">
      <c r="O27" s="4"/>
    </row>
    <row r="28" spans="1:15">
      <c r="A28" s="23">
        <v>98.8</v>
      </c>
      <c r="B28" s="24" t="s">
        <v>45</v>
      </c>
      <c r="C28" s="25">
        <v>1976</v>
      </c>
      <c r="D28" s="26" t="s">
        <v>3</v>
      </c>
      <c r="E28" s="27">
        <v>95</v>
      </c>
      <c r="F28" s="28">
        <v>100</v>
      </c>
      <c r="G28" s="27">
        <v>-102</v>
      </c>
      <c r="H28" s="29">
        <f t="shared" ref="H28:H31" si="24">IF(MAX(E28:G28)&lt;0,0,MAX(E28:G28))</f>
        <v>100</v>
      </c>
      <c r="I28" s="27">
        <v>110</v>
      </c>
      <c r="J28" s="28">
        <v>115</v>
      </c>
      <c r="K28" s="27">
        <v>120</v>
      </c>
      <c r="L28" s="29">
        <f t="shared" ref="L28:L31" si="25">IF(MAX(I28:K28)&lt;0,0,MAX(I28:K28))</f>
        <v>120</v>
      </c>
      <c r="M28" s="30">
        <f t="shared" ref="M28:M31" si="26">SUM(H28,L28)</f>
        <v>220</v>
      </c>
      <c r="N28" s="31">
        <f t="shared" ref="N28:N31" si="27">IF(ISNUMBER(A28), (IF(174.393&lt; A28,M28, TRUNC(10^(0.794358141*((LOG((A28/174.393)/LOG(10))*(LOG((A28/174.393)/LOG(10)))))),4)*M28)), 0)</f>
        <v>245.91599999999997</v>
      </c>
      <c r="O28" s="32" t="s">
        <v>23</v>
      </c>
    </row>
    <row r="29" spans="1:15">
      <c r="A29" s="34">
        <v>105</v>
      </c>
      <c r="B29" s="35" t="s">
        <v>46</v>
      </c>
      <c r="C29" s="36">
        <v>1971</v>
      </c>
      <c r="D29" s="37" t="s">
        <v>47</v>
      </c>
      <c r="E29" s="38">
        <v>80</v>
      </c>
      <c r="F29" s="39">
        <v>90</v>
      </c>
      <c r="G29" s="38">
        <v>-95</v>
      </c>
      <c r="H29" s="40">
        <f t="shared" si="24"/>
        <v>90</v>
      </c>
      <c r="I29" s="38">
        <v>105</v>
      </c>
      <c r="J29" s="39">
        <v>110</v>
      </c>
      <c r="K29" s="38">
        <v>-115</v>
      </c>
      <c r="L29" s="40">
        <f t="shared" si="25"/>
        <v>110</v>
      </c>
      <c r="M29" s="41">
        <f t="shared" si="26"/>
        <v>200</v>
      </c>
      <c r="N29" s="31">
        <f t="shared" si="27"/>
        <v>218.56</v>
      </c>
      <c r="O29" s="32" t="s">
        <v>34</v>
      </c>
    </row>
    <row r="30" spans="1:15">
      <c r="A30" s="34">
        <v>102.7</v>
      </c>
      <c r="B30" s="35" t="s">
        <v>48</v>
      </c>
      <c r="C30" s="36">
        <v>1996</v>
      </c>
      <c r="D30" s="37" t="s">
        <v>49</v>
      </c>
      <c r="E30" s="38">
        <v>90</v>
      </c>
      <c r="F30" s="39">
        <v>96</v>
      </c>
      <c r="G30" s="38">
        <v>-100</v>
      </c>
      <c r="H30" s="40">
        <f t="shared" si="24"/>
        <v>96</v>
      </c>
      <c r="I30" s="38">
        <v>135</v>
      </c>
      <c r="J30" s="39">
        <v>145</v>
      </c>
      <c r="K30" s="42">
        <v>-150</v>
      </c>
      <c r="L30" s="40">
        <f t="shared" si="25"/>
        <v>145</v>
      </c>
      <c r="M30" s="41">
        <f t="shared" si="26"/>
        <v>241</v>
      </c>
      <c r="N30" s="31">
        <f t="shared" si="27"/>
        <v>265.4615</v>
      </c>
      <c r="O30" s="32" t="s">
        <v>21</v>
      </c>
    </row>
    <row r="31" spans="1:15">
      <c r="A31" s="34">
        <v>102.5</v>
      </c>
      <c r="B31" s="35" t="s">
        <v>50</v>
      </c>
      <c r="C31" s="36">
        <v>1970</v>
      </c>
      <c r="D31" s="37" t="s">
        <v>41</v>
      </c>
      <c r="E31" s="38">
        <v>65</v>
      </c>
      <c r="F31" s="39">
        <v>-70</v>
      </c>
      <c r="G31" s="38">
        <v>70</v>
      </c>
      <c r="H31" s="40">
        <f t="shared" si="24"/>
        <v>70</v>
      </c>
      <c r="I31" s="38">
        <v>80</v>
      </c>
      <c r="J31" s="39">
        <v>85</v>
      </c>
      <c r="K31" s="38">
        <v>88</v>
      </c>
      <c r="L31" s="40">
        <f t="shared" si="25"/>
        <v>88</v>
      </c>
      <c r="M31" s="41">
        <f t="shared" si="26"/>
        <v>158</v>
      </c>
      <c r="N31" s="31">
        <f t="shared" si="27"/>
        <v>174.1634</v>
      </c>
      <c r="O31" s="32" t="s">
        <v>31</v>
      </c>
    </row>
    <row r="32" spans="1:15">
      <c r="O32" s="4"/>
    </row>
    <row r="33" spans="1:15">
      <c r="A33" s="23">
        <v>120.6</v>
      </c>
      <c r="B33" s="24" t="s">
        <v>51</v>
      </c>
      <c r="C33" s="25">
        <v>2003</v>
      </c>
      <c r="D33" s="26" t="s">
        <v>20</v>
      </c>
      <c r="E33" s="27">
        <v>87</v>
      </c>
      <c r="F33" s="28">
        <v>91</v>
      </c>
      <c r="G33" s="27">
        <v>95</v>
      </c>
      <c r="H33" s="29">
        <f t="shared" ref="H33:H37" si="28">IF(MAX(E33:G33)&lt;0,0,MAX(E33:G33))</f>
        <v>95</v>
      </c>
      <c r="I33" s="27">
        <v>110</v>
      </c>
      <c r="J33" s="28">
        <v>116</v>
      </c>
      <c r="K33" s="27">
        <v>120</v>
      </c>
      <c r="L33" s="29">
        <f t="shared" ref="L33:L37" si="29">IF(MAX(I33:K33)&lt;0,0,MAX(I33:K33))</f>
        <v>120</v>
      </c>
      <c r="M33" s="30">
        <f t="shared" ref="M33:M37" si="30">SUM(H33,L33)</f>
        <v>215</v>
      </c>
      <c r="N33" s="31">
        <f t="shared" ref="N33:N37" si="31">IF(ISNUMBER(A33), (IF(174.393&lt; A33,M33, TRUNC(10^(0.794358141*((LOG((A33/174.393)/LOG(10))*(LOG((A33/174.393)/LOG(10)))))),4)*M33)), 0)</f>
        <v>225.32000000000002</v>
      </c>
      <c r="O33" s="32" t="s">
        <v>38</v>
      </c>
    </row>
    <row r="34" spans="1:15">
      <c r="A34" s="34">
        <v>110.2</v>
      </c>
      <c r="B34" s="35" t="s">
        <v>52</v>
      </c>
      <c r="C34" s="36">
        <v>1994</v>
      </c>
      <c r="D34" s="37" t="s">
        <v>53</v>
      </c>
      <c r="E34" s="38">
        <v>110</v>
      </c>
      <c r="F34" s="39">
        <v>115</v>
      </c>
      <c r="G34" s="38">
        <v>-120</v>
      </c>
      <c r="H34" s="40">
        <f t="shared" si="28"/>
        <v>115</v>
      </c>
      <c r="I34" s="38">
        <v>135</v>
      </c>
      <c r="J34" s="39">
        <v>140</v>
      </c>
      <c r="K34" s="38">
        <v>145</v>
      </c>
      <c r="L34" s="40">
        <f t="shared" si="29"/>
        <v>145</v>
      </c>
      <c r="M34" s="41">
        <f t="shared" si="30"/>
        <v>260</v>
      </c>
      <c r="N34" s="31">
        <f t="shared" si="31"/>
        <v>279.57799999999997</v>
      </c>
      <c r="O34" s="32" t="s">
        <v>31</v>
      </c>
    </row>
    <row r="35" spans="1:15">
      <c r="A35" s="34">
        <v>118.4</v>
      </c>
      <c r="B35" s="35" t="s">
        <v>54</v>
      </c>
      <c r="C35" s="36">
        <v>1989</v>
      </c>
      <c r="D35" s="37" t="s">
        <v>55</v>
      </c>
      <c r="E35" s="38">
        <v>140</v>
      </c>
      <c r="F35" s="39">
        <v>-150</v>
      </c>
      <c r="G35" s="38">
        <v>150</v>
      </c>
      <c r="H35" s="40">
        <f t="shared" si="28"/>
        <v>150</v>
      </c>
      <c r="I35" s="38">
        <v>160</v>
      </c>
      <c r="J35" s="39">
        <v>170</v>
      </c>
      <c r="K35" s="42">
        <v>0</v>
      </c>
      <c r="L35" s="40">
        <f t="shared" si="29"/>
        <v>170</v>
      </c>
      <c r="M35" s="41">
        <f t="shared" si="30"/>
        <v>320</v>
      </c>
      <c r="N35" s="31">
        <f t="shared" si="31"/>
        <v>336.96</v>
      </c>
      <c r="O35" s="32" t="s">
        <v>21</v>
      </c>
    </row>
    <row r="36" spans="1:15">
      <c r="A36" s="34">
        <v>107.1</v>
      </c>
      <c r="B36" s="35" t="s">
        <v>56</v>
      </c>
      <c r="C36" s="36">
        <v>1974</v>
      </c>
      <c r="D36" s="37" t="s">
        <v>43</v>
      </c>
      <c r="E36" s="38">
        <v>120</v>
      </c>
      <c r="F36" s="39">
        <v>130</v>
      </c>
      <c r="G36" s="38">
        <v>-135</v>
      </c>
      <c r="H36" s="40">
        <f t="shared" si="28"/>
        <v>130</v>
      </c>
      <c r="I36" s="38">
        <v>-150</v>
      </c>
      <c r="J36" s="39">
        <v>155</v>
      </c>
      <c r="K36" s="38">
        <v>163</v>
      </c>
      <c r="L36" s="40">
        <f t="shared" si="29"/>
        <v>163</v>
      </c>
      <c r="M36" s="41">
        <f t="shared" si="30"/>
        <v>293</v>
      </c>
      <c r="N36" s="31">
        <f t="shared" si="31"/>
        <v>318.0222</v>
      </c>
      <c r="O36" s="32" t="s">
        <v>23</v>
      </c>
    </row>
    <row r="37" spans="1:15">
      <c r="A37" s="34">
        <v>133.30000000000001</v>
      </c>
      <c r="B37" s="35" t="s">
        <v>57</v>
      </c>
      <c r="C37" s="36">
        <v>1996</v>
      </c>
      <c r="D37" s="37" t="s">
        <v>43</v>
      </c>
      <c r="E37" s="38">
        <v>110</v>
      </c>
      <c r="F37" s="39">
        <v>115</v>
      </c>
      <c r="G37" s="38">
        <v>-121</v>
      </c>
      <c r="H37" s="40">
        <f t="shared" si="28"/>
        <v>115</v>
      </c>
      <c r="I37" s="38">
        <v>145</v>
      </c>
      <c r="J37" s="39">
        <v>147</v>
      </c>
      <c r="K37" s="42">
        <v>155</v>
      </c>
      <c r="L37" s="40">
        <f t="shared" si="29"/>
        <v>155</v>
      </c>
      <c r="M37" s="41">
        <f t="shared" si="30"/>
        <v>270</v>
      </c>
      <c r="N37" s="31">
        <f t="shared" si="31"/>
        <v>276.80399999999997</v>
      </c>
      <c r="O37" s="32" t="s">
        <v>34</v>
      </c>
    </row>
    <row r="39" spans="1:15">
      <c r="A39" s="5" t="s">
        <v>58</v>
      </c>
    </row>
    <row r="40" spans="1:15" ht="15.75" thickBot="1"/>
    <row r="41" spans="1:15" ht="15.75" thickBot="1">
      <c r="A41" s="6" t="s">
        <v>5</v>
      </c>
      <c r="B41" s="7" t="s">
        <v>6</v>
      </c>
      <c r="C41" s="6" t="s">
        <v>7</v>
      </c>
      <c r="D41" s="8" t="s">
        <v>8</v>
      </c>
      <c r="E41" s="9" t="s">
        <v>9</v>
      </c>
      <c r="F41" s="10"/>
      <c r="G41" s="10"/>
      <c r="H41" s="11"/>
      <c r="I41" s="9" t="s">
        <v>10</v>
      </c>
      <c r="J41" s="10"/>
      <c r="K41" s="10"/>
      <c r="L41" s="11"/>
      <c r="M41" s="12" t="s">
        <v>11</v>
      </c>
      <c r="N41" s="13" t="s">
        <v>12</v>
      </c>
    </row>
    <row r="42" spans="1:15" ht="15.75" thickBot="1">
      <c r="A42" s="15"/>
      <c r="B42" s="16"/>
      <c r="C42" s="17" t="s">
        <v>14</v>
      </c>
      <c r="D42" s="16"/>
      <c r="E42" s="18" t="s">
        <v>15</v>
      </c>
      <c r="F42" s="19" t="s">
        <v>16</v>
      </c>
      <c r="G42" s="20" t="s">
        <v>17</v>
      </c>
      <c r="H42" s="19" t="s">
        <v>18</v>
      </c>
      <c r="I42" s="20" t="s">
        <v>15</v>
      </c>
      <c r="J42" s="19" t="s">
        <v>16</v>
      </c>
      <c r="K42" s="20" t="s">
        <v>17</v>
      </c>
      <c r="L42" s="19" t="s">
        <v>18</v>
      </c>
      <c r="M42" s="21"/>
      <c r="N42" s="22"/>
    </row>
    <row r="43" spans="1:15">
      <c r="A43" s="34">
        <v>118.4</v>
      </c>
      <c r="B43" s="35" t="s">
        <v>54</v>
      </c>
      <c r="C43" s="36">
        <v>1989</v>
      </c>
      <c r="D43" s="43" t="s">
        <v>59</v>
      </c>
      <c r="E43" s="38">
        <v>140</v>
      </c>
      <c r="F43" s="39">
        <v>-150</v>
      </c>
      <c r="G43" s="38">
        <v>150</v>
      </c>
      <c r="H43" s="40">
        <f>IF(MAX(E43:G43)&lt;0,0,MAX(E43:G43))</f>
        <v>150</v>
      </c>
      <c r="I43" s="38">
        <v>160</v>
      </c>
      <c r="J43" s="39">
        <v>170</v>
      </c>
      <c r="K43" s="42">
        <v>0</v>
      </c>
      <c r="L43" s="29">
        <f t="shared" ref="L43:L48" si="32">IF(MAX(I43:K43)&lt;0,0,MAX(I43:K43))</f>
        <v>170</v>
      </c>
      <c r="M43" s="30">
        <f t="shared" ref="M43:M48" si="33">SUM(H43,L43)</f>
        <v>320</v>
      </c>
      <c r="N43" s="31">
        <f t="shared" ref="N43:N48" si="34">IF(ISNUMBER(A43), (IF(174.393&lt; A43,M43, TRUNC(10^(0.794358141*((LOG((A43/174.393)/LOG(10))*(LOG((A43/174.393)/LOG(10)))))),4)*M43)), 0)</f>
        <v>336.96</v>
      </c>
    </row>
    <row r="44" spans="1:15">
      <c r="A44" s="34">
        <v>75.099999999999994</v>
      </c>
      <c r="B44" s="35" t="s">
        <v>29</v>
      </c>
      <c r="C44" s="36">
        <v>1990</v>
      </c>
      <c r="D44" s="44"/>
      <c r="E44" s="38">
        <v>90</v>
      </c>
      <c r="F44" s="39">
        <v>-95</v>
      </c>
      <c r="G44" s="38">
        <v>-97</v>
      </c>
      <c r="H44" s="40">
        <f t="shared" ref="H44:H48" si="35">IF(MAX(E44:G44)&lt;0,0,MAX(E44:G44))</f>
        <v>90</v>
      </c>
      <c r="I44" s="38">
        <v>115</v>
      </c>
      <c r="J44" s="39">
        <v>-121</v>
      </c>
      <c r="K44" s="38">
        <v>-121</v>
      </c>
      <c r="L44" s="40">
        <f t="shared" si="32"/>
        <v>115</v>
      </c>
      <c r="M44" s="41">
        <f t="shared" si="33"/>
        <v>205</v>
      </c>
      <c r="N44" s="31">
        <f t="shared" si="34"/>
        <v>261.86700000000002</v>
      </c>
    </row>
    <row r="45" spans="1:15">
      <c r="A45" s="23">
        <v>98.8</v>
      </c>
      <c r="B45" s="24" t="s">
        <v>45</v>
      </c>
      <c r="C45" s="25">
        <v>1976</v>
      </c>
      <c r="D45" s="44"/>
      <c r="E45" s="27">
        <v>95</v>
      </c>
      <c r="F45" s="28">
        <v>100</v>
      </c>
      <c r="G45" s="27">
        <v>-102</v>
      </c>
      <c r="H45" s="29">
        <f t="shared" si="35"/>
        <v>100</v>
      </c>
      <c r="I45" s="27">
        <v>110</v>
      </c>
      <c r="J45" s="28">
        <v>115</v>
      </c>
      <c r="K45" s="27">
        <v>120</v>
      </c>
      <c r="L45" s="29">
        <f t="shared" si="32"/>
        <v>120</v>
      </c>
      <c r="M45" s="41">
        <f t="shared" si="33"/>
        <v>220</v>
      </c>
      <c r="N45" s="31">
        <f t="shared" si="34"/>
        <v>245.91599999999997</v>
      </c>
    </row>
    <row r="46" spans="1:15">
      <c r="A46" s="34"/>
      <c r="B46" s="35"/>
      <c r="C46" s="36"/>
      <c r="D46" s="44"/>
      <c r="E46" s="38"/>
      <c r="F46" s="39"/>
      <c r="G46" s="38"/>
      <c r="H46" s="40">
        <f t="shared" si="35"/>
        <v>0</v>
      </c>
      <c r="I46" s="38"/>
      <c r="J46" s="39"/>
      <c r="K46" s="38"/>
      <c r="L46" s="40">
        <f t="shared" si="32"/>
        <v>0</v>
      </c>
      <c r="M46" s="41">
        <f t="shared" si="33"/>
        <v>0</v>
      </c>
      <c r="N46" s="31">
        <f t="shared" si="34"/>
        <v>0</v>
      </c>
    </row>
    <row r="47" spans="1:15">
      <c r="A47" s="34"/>
      <c r="B47" s="35"/>
      <c r="C47" s="36"/>
      <c r="D47" s="44"/>
      <c r="E47" s="38"/>
      <c r="F47" s="39"/>
      <c r="G47" s="38"/>
      <c r="H47" s="40">
        <f t="shared" si="35"/>
        <v>0</v>
      </c>
      <c r="I47" s="38"/>
      <c r="J47" s="39"/>
      <c r="K47" s="42"/>
      <c r="L47" s="40">
        <f t="shared" si="32"/>
        <v>0</v>
      </c>
      <c r="M47" s="41">
        <f t="shared" si="33"/>
        <v>0</v>
      </c>
      <c r="N47" s="31">
        <f t="shared" si="34"/>
        <v>0</v>
      </c>
    </row>
    <row r="48" spans="1:15" ht="15.75" thickBot="1">
      <c r="A48" s="34"/>
      <c r="B48" s="35"/>
      <c r="C48" s="36"/>
      <c r="D48" s="44"/>
      <c r="E48" s="38"/>
      <c r="F48" s="39"/>
      <c r="G48" s="38"/>
      <c r="H48" s="40">
        <f t="shared" si="35"/>
        <v>0</v>
      </c>
      <c r="I48" s="38"/>
      <c r="J48" s="39"/>
      <c r="K48" s="42"/>
      <c r="L48" s="40">
        <f t="shared" si="32"/>
        <v>0</v>
      </c>
      <c r="M48" s="41">
        <f t="shared" si="33"/>
        <v>0</v>
      </c>
      <c r="N48" s="31">
        <f t="shared" si="34"/>
        <v>0</v>
      </c>
    </row>
    <row r="49" spans="1:14">
      <c r="A49" s="45"/>
      <c r="B49" s="46"/>
      <c r="C49" s="47"/>
      <c r="D49" s="48"/>
      <c r="E49" s="49"/>
      <c r="F49" s="50"/>
      <c r="G49" s="49"/>
      <c r="H49" s="51"/>
      <c r="I49" s="49"/>
      <c r="J49" s="50"/>
      <c r="K49" s="49"/>
      <c r="L49" s="51"/>
      <c r="M49" s="52"/>
      <c r="N49" s="53">
        <f>SUM(N43:N48)-MIN(N43:N48)</f>
        <v>844.74299999999994</v>
      </c>
    </row>
    <row r="50" spans="1:14">
      <c r="A50" s="34">
        <v>82.5</v>
      </c>
      <c r="B50" s="35" t="s">
        <v>39</v>
      </c>
      <c r="C50" s="36">
        <v>1992</v>
      </c>
      <c r="D50" s="54" t="s">
        <v>60</v>
      </c>
      <c r="E50" s="38">
        <v>75</v>
      </c>
      <c r="F50" s="39">
        <v>80</v>
      </c>
      <c r="G50" s="38">
        <v>85</v>
      </c>
      <c r="H50" s="40">
        <f t="shared" ref="H50:H55" si="36">IF(MAX(E50:G50)&lt;0,0,MAX(E50:G50))</f>
        <v>85</v>
      </c>
      <c r="I50" s="38">
        <v>105</v>
      </c>
      <c r="J50" s="39">
        <v>110</v>
      </c>
      <c r="K50" s="42">
        <v>-118</v>
      </c>
      <c r="L50" s="40">
        <f t="shared" ref="L50:L55" si="37">IF(MAX(I50:K50)&lt;0,0,MAX(I50:K50))</f>
        <v>110</v>
      </c>
      <c r="M50" s="41">
        <f t="shared" ref="M50:M55" si="38">SUM(H50,L50)</f>
        <v>195</v>
      </c>
      <c r="N50" s="31">
        <f t="shared" ref="N50:N55" si="39">IF(ISNUMBER(A50), (IF(174.393&lt; A50,M50, TRUNC(10^(0.794358141*((LOG((A50/174.393)/LOG(10))*(LOG((A50/174.393)/LOG(10)))))),4)*M50)), 0)</f>
        <v>236.57400000000001</v>
      </c>
    </row>
    <row r="51" spans="1:14">
      <c r="A51" s="23">
        <v>68.099999999999994</v>
      </c>
      <c r="B51" s="24" t="s">
        <v>25</v>
      </c>
      <c r="C51" s="25">
        <v>1994</v>
      </c>
      <c r="D51" s="44"/>
      <c r="E51" s="27">
        <v>90</v>
      </c>
      <c r="F51" s="28">
        <v>-95</v>
      </c>
      <c r="G51" s="27">
        <v>97</v>
      </c>
      <c r="H51" s="29">
        <f t="shared" si="36"/>
        <v>97</v>
      </c>
      <c r="I51" s="27">
        <v>110</v>
      </c>
      <c r="J51" s="28">
        <v>115</v>
      </c>
      <c r="K51" s="27">
        <v>-117</v>
      </c>
      <c r="L51" s="40">
        <f t="shared" si="37"/>
        <v>115</v>
      </c>
      <c r="M51" s="41">
        <f t="shared" si="38"/>
        <v>212</v>
      </c>
      <c r="N51" s="31">
        <f t="shared" si="39"/>
        <v>287.5992</v>
      </c>
    </row>
    <row r="52" spans="1:14">
      <c r="A52" s="23">
        <v>85.4</v>
      </c>
      <c r="B52" s="24" t="s">
        <v>44</v>
      </c>
      <c r="C52" s="25">
        <v>1992</v>
      </c>
      <c r="D52" s="44"/>
      <c r="E52" s="27">
        <v>65</v>
      </c>
      <c r="F52" s="28">
        <v>70</v>
      </c>
      <c r="G52" s="27">
        <v>75</v>
      </c>
      <c r="H52" s="29">
        <f t="shared" si="36"/>
        <v>75</v>
      </c>
      <c r="I52" s="27">
        <v>90</v>
      </c>
      <c r="J52" s="28">
        <v>100</v>
      </c>
      <c r="K52" s="27">
        <v>-102</v>
      </c>
      <c r="L52" s="40">
        <f t="shared" si="37"/>
        <v>100</v>
      </c>
      <c r="M52" s="41">
        <f t="shared" si="38"/>
        <v>175</v>
      </c>
      <c r="N52" s="31">
        <f t="shared" si="39"/>
        <v>208.63499999999999</v>
      </c>
    </row>
    <row r="53" spans="1:14">
      <c r="A53" s="34"/>
      <c r="B53" s="35"/>
      <c r="C53" s="36"/>
      <c r="D53" s="44"/>
      <c r="E53" s="38"/>
      <c r="F53" s="39"/>
      <c r="G53" s="38"/>
      <c r="H53" s="40">
        <f t="shared" si="36"/>
        <v>0</v>
      </c>
      <c r="I53" s="38"/>
      <c r="J53" s="39"/>
      <c r="K53" s="38"/>
      <c r="L53" s="40">
        <f t="shared" si="37"/>
        <v>0</v>
      </c>
      <c r="M53" s="41">
        <f t="shared" si="38"/>
        <v>0</v>
      </c>
      <c r="N53" s="31">
        <f t="shared" si="39"/>
        <v>0</v>
      </c>
    </row>
    <row r="54" spans="1:14">
      <c r="A54" s="34"/>
      <c r="B54" s="35"/>
      <c r="C54" s="36"/>
      <c r="D54" s="44"/>
      <c r="E54" s="38"/>
      <c r="F54" s="39"/>
      <c r="G54" s="38"/>
      <c r="H54" s="40">
        <f t="shared" si="36"/>
        <v>0</v>
      </c>
      <c r="I54" s="38"/>
      <c r="J54" s="39"/>
      <c r="K54" s="42"/>
      <c r="L54" s="40">
        <f t="shared" si="37"/>
        <v>0</v>
      </c>
      <c r="M54" s="41">
        <f t="shared" si="38"/>
        <v>0</v>
      </c>
      <c r="N54" s="31">
        <f t="shared" si="39"/>
        <v>0</v>
      </c>
    </row>
    <row r="55" spans="1:14" ht="15.75" thickBot="1">
      <c r="A55" s="34"/>
      <c r="B55" s="35"/>
      <c r="C55" s="36"/>
      <c r="D55" s="44"/>
      <c r="E55" s="38"/>
      <c r="F55" s="39"/>
      <c r="G55" s="38"/>
      <c r="H55" s="40">
        <f t="shared" si="36"/>
        <v>0</v>
      </c>
      <c r="I55" s="38"/>
      <c r="J55" s="39"/>
      <c r="K55" s="42"/>
      <c r="L55" s="40">
        <f t="shared" si="37"/>
        <v>0</v>
      </c>
      <c r="M55" s="41">
        <f t="shared" si="38"/>
        <v>0</v>
      </c>
      <c r="N55" s="31">
        <f t="shared" si="39"/>
        <v>0</v>
      </c>
    </row>
    <row r="56" spans="1:14">
      <c r="A56" s="45"/>
      <c r="B56" s="46"/>
      <c r="C56" s="47"/>
      <c r="D56" s="48"/>
      <c r="E56" s="49"/>
      <c r="F56" s="50"/>
      <c r="G56" s="49"/>
      <c r="H56" s="51"/>
      <c r="I56" s="49"/>
      <c r="J56" s="50"/>
      <c r="K56" s="49"/>
      <c r="L56" s="51"/>
      <c r="M56" s="52"/>
      <c r="N56" s="53">
        <f>SUM(N50:N55)-MIN(N50:N55)</f>
        <v>732.80819999999994</v>
      </c>
    </row>
    <row r="57" spans="1:14">
      <c r="A57" s="34">
        <v>107.1</v>
      </c>
      <c r="B57" s="35" t="s">
        <v>56</v>
      </c>
      <c r="C57" s="36">
        <v>1974</v>
      </c>
      <c r="D57" s="54" t="s">
        <v>43</v>
      </c>
      <c r="E57" s="38">
        <v>120</v>
      </c>
      <c r="F57" s="39">
        <v>130</v>
      </c>
      <c r="G57" s="38">
        <v>-135</v>
      </c>
      <c r="H57" s="40">
        <f>IF(MAX(E57:G57)&lt;0,0,MAX(E57:G57))</f>
        <v>130</v>
      </c>
      <c r="I57" s="38">
        <v>-150</v>
      </c>
      <c r="J57" s="39">
        <v>155</v>
      </c>
      <c r="K57" s="38">
        <v>163</v>
      </c>
      <c r="L57" s="29">
        <f t="shared" ref="L57:L62" si="40">IF(MAX(I57:K57)&lt;0,0,MAX(I57:K57))</f>
        <v>163</v>
      </c>
      <c r="M57" s="30">
        <f t="shared" ref="M57:M62" si="41">SUM(H57,L57)</f>
        <v>293</v>
      </c>
      <c r="N57" s="31">
        <f t="shared" ref="N57:N62" si="42">IF(ISNUMBER(A57), (IF(174.393&lt; A57,M57, TRUNC(10^(0.794358141*((LOG((A57/174.393)/LOG(10))*(LOG((A57/174.393)/LOG(10)))))),4)*M57)), 0)</f>
        <v>318.0222</v>
      </c>
    </row>
    <row r="58" spans="1:14">
      <c r="A58" s="34">
        <v>133.30000000000001</v>
      </c>
      <c r="B58" s="35" t="s">
        <v>57</v>
      </c>
      <c r="C58" s="36">
        <v>1996</v>
      </c>
      <c r="D58" s="44"/>
      <c r="E58" s="38">
        <v>110</v>
      </c>
      <c r="F58" s="39">
        <v>115</v>
      </c>
      <c r="G58" s="38">
        <v>-121</v>
      </c>
      <c r="H58" s="40">
        <f>IF(MAX(E58:G58)&lt;0,0,MAX(E58:G58))</f>
        <v>115</v>
      </c>
      <c r="I58" s="38">
        <v>145</v>
      </c>
      <c r="J58" s="39">
        <v>147</v>
      </c>
      <c r="K58" s="42">
        <v>155</v>
      </c>
      <c r="L58" s="40">
        <f>IF(MAX(I58:K58)&lt;0,0,MAX(I58:K58))</f>
        <v>155</v>
      </c>
      <c r="M58" s="41">
        <f t="shared" si="41"/>
        <v>270</v>
      </c>
      <c r="N58" s="31">
        <f t="shared" si="42"/>
        <v>276.80399999999997</v>
      </c>
    </row>
    <row r="59" spans="1:14">
      <c r="A59" s="34">
        <v>81.400000000000006</v>
      </c>
      <c r="B59" s="35" t="s">
        <v>42</v>
      </c>
      <c r="C59" s="36">
        <v>1976</v>
      </c>
      <c r="D59" s="44"/>
      <c r="E59" s="38">
        <v>110</v>
      </c>
      <c r="F59" s="39">
        <v>-115</v>
      </c>
      <c r="G59" s="38">
        <v>-115</v>
      </c>
      <c r="H59" s="40">
        <f t="shared" ref="H59:H62" si="43">IF(MAX(E59:G59)&lt;0,0,MAX(E59:G59))</f>
        <v>110</v>
      </c>
      <c r="I59" s="38">
        <v>130</v>
      </c>
      <c r="J59" s="39">
        <v>140</v>
      </c>
      <c r="K59" s="42">
        <v>-146</v>
      </c>
      <c r="L59" s="40">
        <f t="shared" si="40"/>
        <v>140</v>
      </c>
      <c r="M59" s="41">
        <f t="shared" si="41"/>
        <v>250</v>
      </c>
      <c r="N59" s="31">
        <f t="shared" si="42"/>
        <v>305.42500000000001</v>
      </c>
    </row>
    <row r="60" spans="1:14">
      <c r="A60" s="34"/>
      <c r="B60" s="35"/>
      <c r="C60" s="36"/>
      <c r="D60" s="44"/>
      <c r="E60" s="38"/>
      <c r="F60" s="39"/>
      <c r="G60" s="38"/>
      <c r="H60" s="40">
        <f t="shared" si="43"/>
        <v>0</v>
      </c>
      <c r="I60" s="38"/>
      <c r="J60" s="39"/>
      <c r="K60" s="38"/>
      <c r="L60" s="40">
        <f t="shared" si="40"/>
        <v>0</v>
      </c>
      <c r="M60" s="41">
        <f t="shared" si="41"/>
        <v>0</v>
      </c>
      <c r="N60" s="31">
        <f t="shared" si="42"/>
        <v>0</v>
      </c>
    </row>
    <row r="61" spans="1:14">
      <c r="A61" s="34"/>
      <c r="B61" s="35"/>
      <c r="C61" s="36"/>
      <c r="D61" s="44"/>
      <c r="E61" s="38"/>
      <c r="F61" s="39"/>
      <c r="G61" s="38"/>
      <c r="H61" s="40">
        <f t="shared" si="43"/>
        <v>0</v>
      </c>
      <c r="I61" s="38"/>
      <c r="J61" s="39"/>
      <c r="K61" s="42"/>
      <c r="L61" s="40">
        <f t="shared" si="40"/>
        <v>0</v>
      </c>
      <c r="M61" s="41">
        <f t="shared" si="41"/>
        <v>0</v>
      </c>
      <c r="N61" s="31">
        <f t="shared" si="42"/>
        <v>0</v>
      </c>
    </row>
    <row r="62" spans="1:14" ht="15.75" thickBot="1">
      <c r="A62" s="34"/>
      <c r="B62" s="35"/>
      <c r="C62" s="36"/>
      <c r="D62" s="44"/>
      <c r="E62" s="38"/>
      <c r="F62" s="39"/>
      <c r="G62" s="38"/>
      <c r="H62" s="40">
        <f t="shared" si="43"/>
        <v>0</v>
      </c>
      <c r="I62" s="38"/>
      <c r="J62" s="39"/>
      <c r="K62" s="42"/>
      <c r="L62" s="40">
        <f t="shared" si="40"/>
        <v>0</v>
      </c>
      <c r="M62" s="41">
        <f t="shared" si="41"/>
        <v>0</v>
      </c>
      <c r="N62" s="31">
        <f t="shared" si="42"/>
        <v>0</v>
      </c>
    </row>
    <row r="63" spans="1:14">
      <c r="A63" s="45"/>
      <c r="B63" s="46"/>
      <c r="C63" s="47"/>
      <c r="D63" s="48"/>
      <c r="E63" s="49"/>
      <c r="F63" s="50"/>
      <c r="G63" s="49"/>
      <c r="H63" s="51"/>
      <c r="I63" s="49"/>
      <c r="J63" s="50"/>
      <c r="K63" s="49"/>
      <c r="L63" s="51"/>
      <c r="M63" s="52"/>
      <c r="N63" s="53">
        <f>SUM(N57:N62)-MIN(N57:N62)</f>
        <v>900.25119999999993</v>
      </c>
    </row>
    <row r="64" spans="1:14">
      <c r="A64" s="23">
        <v>60.5</v>
      </c>
      <c r="B64" s="24" t="s">
        <v>22</v>
      </c>
      <c r="C64" s="25">
        <v>1999</v>
      </c>
      <c r="D64" s="54" t="s">
        <v>20</v>
      </c>
      <c r="E64" s="27">
        <v>-92</v>
      </c>
      <c r="F64" s="28">
        <v>-92</v>
      </c>
      <c r="G64" s="27">
        <v>-92</v>
      </c>
      <c r="H64" s="29">
        <f t="shared" ref="H64:H69" si="44">IF(MAX(E64:G64)&lt;0,0,MAX(E64:G64))</f>
        <v>0</v>
      </c>
      <c r="I64" s="27">
        <v>100</v>
      </c>
      <c r="J64" s="28">
        <v>110</v>
      </c>
      <c r="K64" s="27">
        <v>-115</v>
      </c>
      <c r="L64" s="29">
        <f t="shared" ref="L64:L69" si="45">IF(MAX(I64:K64)&lt;0,0,MAX(I64:K64))</f>
        <v>110</v>
      </c>
      <c r="M64" s="30">
        <f t="shared" ref="M64:M69" si="46">SUM(H64,L64)</f>
        <v>110</v>
      </c>
      <c r="N64" s="31">
        <f t="shared" ref="N64:N69" si="47">IF(ISNUMBER(A64), (IF(174.393&lt; A64,M64, TRUNC(10^(0.794358141*((LOG((A64/174.393)/LOG(10))*(LOG((A64/174.393)/LOG(10)))))),4)*M64)), 0)</f>
        <v>161.91999999999999</v>
      </c>
    </row>
    <row r="65" spans="1:14">
      <c r="A65" s="34">
        <v>60.7</v>
      </c>
      <c r="B65" s="35" t="s">
        <v>24</v>
      </c>
      <c r="C65" s="36">
        <v>1974</v>
      </c>
      <c r="D65" s="44"/>
      <c r="E65" s="38">
        <v>78</v>
      </c>
      <c r="F65" s="39">
        <v>-80</v>
      </c>
      <c r="G65" s="38">
        <v>-80</v>
      </c>
      <c r="H65" s="40">
        <f t="shared" si="44"/>
        <v>78</v>
      </c>
      <c r="I65" s="38">
        <v>90</v>
      </c>
      <c r="J65" s="39">
        <v>-95</v>
      </c>
      <c r="K65" s="38">
        <v>-95</v>
      </c>
      <c r="L65" s="40">
        <f t="shared" si="45"/>
        <v>90</v>
      </c>
      <c r="M65" s="41">
        <f t="shared" si="46"/>
        <v>168</v>
      </c>
      <c r="N65" s="31">
        <f t="shared" si="47"/>
        <v>246.708</v>
      </c>
    </row>
    <row r="66" spans="1:14">
      <c r="A66" s="23">
        <v>120.6</v>
      </c>
      <c r="B66" s="24" t="s">
        <v>51</v>
      </c>
      <c r="C66" s="25">
        <v>2003</v>
      </c>
      <c r="D66" s="44"/>
      <c r="E66" s="27">
        <v>87</v>
      </c>
      <c r="F66" s="28">
        <v>91</v>
      </c>
      <c r="G66" s="27">
        <v>95</v>
      </c>
      <c r="H66" s="29">
        <f t="shared" si="44"/>
        <v>95</v>
      </c>
      <c r="I66" s="27">
        <v>110</v>
      </c>
      <c r="J66" s="28">
        <v>116</v>
      </c>
      <c r="K66" s="27">
        <v>120</v>
      </c>
      <c r="L66" s="29">
        <f t="shared" si="45"/>
        <v>120</v>
      </c>
      <c r="M66" s="41">
        <f t="shared" si="46"/>
        <v>215</v>
      </c>
      <c r="N66" s="31">
        <f t="shared" si="47"/>
        <v>225.32000000000002</v>
      </c>
    </row>
    <row r="67" spans="1:14">
      <c r="A67" s="34"/>
      <c r="B67" s="35"/>
      <c r="C67" s="36"/>
      <c r="D67" s="44"/>
      <c r="E67" s="38"/>
      <c r="F67" s="39"/>
      <c r="G67" s="38"/>
      <c r="H67" s="40">
        <f t="shared" si="44"/>
        <v>0</v>
      </c>
      <c r="I67" s="38"/>
      <c r="J67" s="39"/>
      <c r="K67" s="38"/>
      <c r="L67" s="40">
        <f t="shared" si="45"/>
        <v>0</v>
      </c>
      <c r="M67" s="41">
        <f t="shared" si="46"/>
        <v>0</v>
      </c>
      <c r="N67" s="31">
        <f t="shared" si="47"/>
        <v>0</v>
      </c>
    </row>
    <row r="68" spans="1:14">
      <c r="A68" s="34"/>
      <c r="B68" s="35"/>
      <c r="C68" s="36"/>
      <c r="D68" s="44"/>
      <c r="E68" s="38"/>
      <c r="F68" s="39"/>
      <c r="G68" s="38"/>
      <c r="H68" s="40">
        <f t="shared" si="44"/>
        <v>0</v>
      </c>
      <c r="I68" s="38"/>
      <c r="J68" s="39"/>
      <c r="K68" s="42"/>
      <c r="L68" s="40">
        <f t="shared" si="45"/>
        <v>0</v>
      </c>
      <c r="M68" s="41">
        <f t="shared" si="46"/>
        <v>0</v>
      </c>
      <c r="N68" s="31">
        <f t="shared" si="47"/>
        <v>0</v>
      </c>
    </row>
    <row r="69" spans="1:14" ht="15.75" thickBot="1">
      <c r="A69" s="34"/>
      <c r="B69" s="35"/>
      <c r="C69" s="36"/>
      <c r="D69" s="44"/>
      <c r="E69" s="38"/>
      <c r="F69" s="39"/>
      <c r="G69" s="38"/>
      <c r="H69" s="40">
        <f t="shared" si="44"/>
        <v>0</v>
      </c>
      <c r="I69" s="38"/>
      <c r="J69" s="39"/>
      <c r="K69" s="42"/>
      <c r="L69" s="40">
        <f t="shared" si="45"/>
        <v>0</v>
      </c>
      <c r="M69" s="41">
        <f t="shared" si="46"/>
        <v>0</v>
      </c>
      <c r="N69" s="31">
        <f t="shared" si="47"/>
        <v>0</v>
      </c>
    </row>
    <row r="70" spans="1:14">
      <c r="A70" s="45"/>
      <c r="B70" s="46"/>
      <c r="C70" s="47"/>
      <c r="D70" s="48"/>
      <c r="E70" s="49"/>
      <c r="F70" s="50"/>
      <c r="G70" s="49"/>
      <c r="H70" s="51"/>
      <c r="I70" s="49"/>
      <c r="J70" s="50"/>
      <c r="K70" s="49"/>
      <c r="L70" s="51"/>
      <c r="M70" s="52"/>
      <c r="N70" s="53">
        <f>SUM(N64:N69)-MIN(N64:N69)</f>
        <v>633.94799999999998</v>
      </c>
    </row>
    <row r="71" spans="1:14">
      <c r="A71" s="34">
        <v>72.8</v>
      </c>
      <c r="B71" s="35" t="s">
        <v>30</v>
      </c>
      <c r="C71" s="36">
        <v>2001</v>
      </c>
      <c r="D71" s="55" t="s">
        <v>3</v>
      </c>
      <c r="E71" s="38">
        <v>50</v>
      </c>
      <c r="F71" s="39">
        <v>55</v>
      </c>
      <c r="G71" s="38">
        <v>60</v>
      </c>
      <c r="H71" s="40">
        <f t="shared" ref="H71:H76" si="48">IF(MAX(E71:G71)&lt;0,0,MAX(E71:G71))</f>
        <v>60</v>
      </c>
      <c r="I71" s="38">
        <v>70</v>
      </c>
      <c r="J71" s="39">
        <v>75</v>
      </c>
      <c r="K71" s="42">
        <v>-80</v>
      </c>
      <c r="L71" s="40">
        <f t="shared" ref="L71:L76" si="49">IF(MAX(I71:K71)&lt;0,0,MAX(I71:K71))</f>
        <v>75</v>
      </c>
      <c r="M71" s="30">
        <f t="shared" ref="M71:M76" si="50">SUM(H71,L71)</f>
        <v>135</v>
      </c>
      <c r="N71" s="31">
        <f t="shared" ref="N71:N76" si="51">IF(ISNUMBER(A71), (IF(174.393&lt; A71,M71, TRUNC(10^(0.794358141*((LOG((A71/174.393)/LOG(10))*(LOG((A71/174.393)/LOG(10)))))),4)*M71)), 0)</f>
        <v>175.64849999999998</v>
      </c>
    </row>
    <row r="72" spans="1:14">
      <c r="A72" s="34">
        <v>102.7</v>
      </c>
      <c r="B72" s="35" t="s">
        <v>48</v>
      </c>
      <c r="C72" s="36">
        <v>1996</v>
      </c>
      <c r="D72" s="55" t="s">
        <v>49</v>
      </c>
      <c r="E72" s="38">
        <v>90</v>
      </c>
      <c r="F72" s="39">
        <v>96</v>
      </c>
      <c r="G72" s="38">
        <v>-100</v>
      </c>
      <c r="H72" s="40">
        <f t="shared" si="48"/>
        <v>96</v>
      </c>
      <c r="I72" s="38">
        <v>135</v>
      </c>
      <c r="J72" s="39">
        <v>145</v>
      </c>
      <c r="K72" s="38">
        <v>-150</v>
      </c>
      <c r="L72" s="40">
        <f t="shared" si="49"/>
        <v>145</v>
      </c>
      <c r="M72" s="41">
        <f t="shared" si="50"/>
        <v>241</v>
      </c>
      <c r="N72" s="31">
        <f t="shared" si="51"/>
        <v>265.4615</v>
      </c>
    </row>
    <row r="73" spans="1:14">
      <c r="A73" s="23">
        <v>77.7</v>
      </c>
      <c r="B73" s="24" t="s">
        <v>35</v>
      </c>
      <c r="C73" s="25">
        <v>1978</v>
      </c>
      <c r="D73" s="56" t="s">
        <v>36</v>
      </c>
      <c r="E73" s="27">
        <v>82</v>
      </c>
      <c r="F73" s="28">
        <v>86</v>
      </c>
      <c r="G73" s="27">
        <v>88</v>
      </c>
      <c r="H73" s="29">
        <f t="shared" si="48"/>
        <v>88</v>
      </c>
      <c r="I73" s="27">
        <v>112</v>
      </c>
      <c r="J73" s="28">
        <v>116</v>
      </c>
      <c r="K73" s="27">
        <v>-121</v>
      </c>
      <c r="L73" s="40">
        <f t="shared" si="49"/>
        <v>116</v>
      </c>
      <c r="M73" s="41">
        <f t="shared" si="50"/>
        <v>204</v>
      </c>
      <c r="N73" s="31">
        <f t="shared" si="51"/>
        <v>255.59159999999997</v>
      </c>
    </row>
    <row r="74" spans="1:14">
      <c r="A74" s="34"/>
      <c r="B74" s="35"/>
      <c r="C74" s="36"/>
      <c r="D74" s="55"/>
      <c r="E74" s="38"/>
      <c r="F74" s="39"/>
      <c r="G74" s="38"/>
      <c r="H74" s="40">
        <f t="shared" si="48"/>
        <v>0</v>
      </c>
      <c r="I74" s="38"/>
      <c r="J74" s="39"/>
      <c r="K74" s="38"/>
      <c r="L74" s="40">
        <f t="shared" si="49"/>
        <v>0</v>
      </c>
      <c r="M74" s="41">
        <f t="shared" si="50"/>
        <v>0</v>
      </c>
      <c r="N74" s="31">
        <f t="shared" si="51"/>
        <v>0</v>
      </c>
    </row>
    <row r="75" spans="1:14">
      <c r="A75" s="34"/>
      <c r="B75" s="35"/>
      <c r="C75" s="36"/>
      <c r="D75" s="57"/>
      <c r="E75" s="38"/>
      <c r="F75" s="39"/>
      <c r="G75" s="38"/>
      <c r="H75" s="40">
        <f t="shared" si="48"/>
        <v>0</v>
      </c>
      <c r="I75" s="38"/>
      <c r="J75" s="39"/>
      <c r="K75" s="42"/>
      <c r="L75" s="40">
        <f t="shared" si="49"/>
        <v>0</v>
      </c>
      <c r="M75" s="41">
        <f t="shared" si="50"/>
        <v>0</v>
      </c>
      <c r="N75" s="31">
        <f t="shared" si="51"/>
        <v>0</v>
      </c>
    </row>
    <row r="76" spans="1:14" ht="15.75" thickBot="1">
      <c r="A76" s="34"/>
      <c r="B76" s="35"/>
      <c r="C76" s="36"/>
      <c r="D76" s="55"/>
      <c r="E76" s="38"/>
      <c r="F76" s="39"/>
      <c r="G76" s="38"/>
      <c r="H76" s="40">
        <f t="shared" si="48"/>
        <v>0</v>
      </c>
      <c r="I76" s="38"/>
      <c r="J76" s="39"/>
      <c r="K76" s="42"/>
      <c r="L76" s="40">
        <f t="shared" si="49"/>
        <v>0</v>
      </c>
      <c r="M76" s="41">
        <f t="shared" si="50"/>
        <v>0</v>
      </c>
      <c r="N76" s="31">
        <f t="shared" si="51"/>
        <v>0</v>
      </c>
    </row>
    <row r="77" spans="1:14">
      <c r="A77" s="45"/>
      <c r="B77" s="46"/>
      <c r="C77" s="47"/>
      <c r="D77" s="58"/>
      <c r="E77" s="49"/>
      <c r="F77" s="50"/>
      <c r="G77" s="49"/>
      <c r="H77" s="51"/>
      <c r="I77" s="49"/>
      <c r="J77" s="50"/>
      <c r="K77" s="49"/>
      <c r="L77" s="51"/>
      <c r="M77" s="52"/>
      <c r="N77" s="53">
        <f>SUM(N71:N76)-MIN(N71:N76)</f>
        <v>696.70159999999998</v>
      </c>
    </row>
    <row r="78" spans="1:14">
      <c r="A78" s="34">
        <v>81.2</v>
      </c>
      <c r="B78" s="35" t="s">
        <v>40</v>
      </c>
      <c r="C78" s="36">
        <v>1977</v>
      </c>
      <c r="D78" s="37" t="s">
        <v>41</v>
      </c>
      <c r="E78" s="38">
        <v>92</v>
      </c>
      <c r="F78" s="39">
        <v>96</v>
      </c>
      <c r="G78" s="38">
        <v>-98</v>
      </c>
      <c r="H78" s="40">
        <f t="shared" ref="H78:H83" si="52">IF(MAX(E78:G78)&lt;0,0,MAX(E78:G78))</f>
        <v>96</v>
      </c>
      <c r="I78" s="38">
        <v>105</v>
      </c>
      <c r="J78" s="39">
        <v>110</v>
      </c>
      <c r="K78" s="38">
        <v>113</v>
      </c>
      <c r="L78" s="29">
        <f t="shared" ref="L78:L83" si="53">IF(MAX(I78:K78)&lt;0,0,MAX(I78:K78))</f>
        <v>113</v>
      </c>
      <c r="M78" s="30">
        <f t="shared" ref="M78:M83" si="54">SUM(H78,L78)</f>
        <v>209</v>
      </c>
      <c r="N78" s="31">
        <f t="shared" ref="N78:N83" si="55">IF(ISNUMBER(A78), (IF(174.393&lt; A78,M78, TRUNC(10^(0.794358141*((LOG((A78/174.393)/LOG(10))*(LOG((A78/174.393)/LOG(10)))))),4)*M78)), 0)</f>
        <v>255.66970000000001</v>
      </c>
    </row>
    <row r="79" spans="1:14">
      <c r="A79" s="34">
        <v>102.5</v>
      </c>
      <c r="B79" s="35" t="s">
        <v>50</v>
      </c>
      <c r="C79" s="36">
        <v>1970</v>
      </c>
      <c r="D79" s="37" t="s">
        <v>41</v>
      </c>
      <c r="E79" s="38">
        <v>65</v>
      </c>
      <c r="F79" s="39">
        <v>-70</v>
      </c>
      <c r="G79" s="38">
        <v>70</v>
      </c>
      <c r="H79" s="40">
        <f t="shared" si="52"/>
        <v>70</v>
      </c>
      <c r="I79" s="38">
        <v>80</v>
      </c>
      <c r="J79" s="39">
        <v>85</v>
      </c>
      <c r="K79" s="38">
        <v>88</v>
      </c>
      <c r="L79" s="40">
        <f t="shared" si="53"/>
        <v>88</v>
      </c>
      <c r="M79" s="41">
        <f t="shared" si="54"/>
        <v>158</v>
      </c>
      <c r="N79" s="31">
        <f t="shared" si="55"/>
        <v>174.1634</v>
      </c>
    </row>
    <row r="80" spans="1:14">
      <c r="A80" s="34">
        <v>110.2</v>
      </c>
      <c r="B80" s="35" t="s">
        <v>52</v>
      </c>
      <c r="C80" s="36">
        <v>1994</v>
      </c>
      <c r="D80" s="37" t="s">
        <v>53</v>
      </c>
      <c r="E80" s="38">
        <v>110</v>
      </c>
      <c r="F80" s="39">
        <v>115</v>
      </c>
      <c r="G80" s="38">
        <v>-120</v>
      </c>
      <c r="H80" s="40">
        <f>IF(MAX(E80:G80)&lt;0,0,MAX(E80:G80))</f>
        <v>115</v>
      </c>
      <c r="I80" s="38">
        <v>135</v>
      </c>
      <c r="J80" s="39">
        <v>140</v>
      </c>
      <c r="K80" s="38">
        <v>145</v>
      </c>
      <c r="L80" s="40">
        <f>IF(MAX(I80:K80)&lt;0,0,MAX(I80:K80))</f>
        <v>145</v>
      </c>
      <c r="M80" s="41">
        <f t="shared" si="54"/>
        <v>260</v>
      </c>
      <c r="N80" s="31">
        <f t="shared" si="55"/>
        <v>279.57799999999997</v>
      </c>
    </row>
    <row r="81" spans="1:14">
      <c r="A81" s="34"/>
      <c r="B81" s="35"/>
      <c r="C81" s="36"/>
      <c r="D81" s="37"/>
      <c r="E81" s="38"/>
      <c r="F81" s="39"/>
      <c r="G81" s="38"/>
      <c r="H81" s="40">
        <f t="shared" si="52"/>
        <v>0</v>
      </c>
      <c r="I81" s="38"/>
      <c r="J81" s="39"/>
      <c r="K81" s="38"/>
      <c r="L81" s="40">
        <f t="shared" si="53"/>
        <v>0</v>
      </c>
      <c r="M81" s="41">
        <f t="shared" si="54"/>
        <v>0</v>
      </c>
      <c r="N81" s="31">
        <f t="shared" si="55"/>
        <v>0</v>
      </c>
    </row>
    <row r="82" spans="1:14">
      <c r="A82" s="34"/>
      <c r="B82" s="35"/>
      <c r="C82" s="36"/>
      <c r="D82" s="59"/>
      <c r="E82" s="38"/>
      <c r="F82" s="39"/>
      <c r="G82" s="38"/>
      <c r="H82" s="40">
        <f t="shared" si="52"/>
        <v>0</v>
      </c>
      <c r="I82" s="38"/>
      <c r="J82" s="39"/>
      <c r="K82" s="42"/>
      <c r="L82" s="40">
        <f t="shared" si="53"/>
        <v>0</v>
      </c>
      <c r="M82" s="41">
        <f t="shared" si="54"/>
        <v>0</v>
      </c>
      <c r="N82" s="31">
        <f t="shared" si="55"/>
        <v>0</v>
      </c>
    </row>
    <row r="83" spans="1:14" ht="15.75" thickBot="1">
      <c r="A83" s="34"/>
      <c r="B83" s="35"/>
      <c r="C83" s="36"/>
      <c r="D83" s="37"/>
      <c r="E83" s="38"/>
      <c r="F83" s="39"/>
      <c r="G83" s="38"/>
      <c r="H83" s="40">
        <f t="shared" si="52"/>
        <v>0</v>
      </c>
      <c r="I83" s="38"/>
      <c r="J83" s="39"/>
      <c r="K83" s="42"/>
      <c r="L83" s="40">
        <f t="shared" si="53"/>
        <v>0</v>
      </c>
      <c r="M83" s="41">
        <f t="shared" si="54"/>
        <v>0</v>
      </c>
      <c r="N83" s="31">
        <f t="shared" si="55"/>
        <v>0</v>
      </c>
    </row>
    <row r="84" spans="1:14">
      <c r="A84" s="45"/>
      <c r="B84" s="46"/>
      <c r="C84" s="47"/>
      <c r="D84" s="60"/>
      <c r="E84" s="49"/>
      <c r="F84" s="50"/>
      <c r="G84" s="49"/>
      <c r="H84" s="51"/>
      <c r="I84" s="49"/>
      <c r="J84" s="50"/>
      <c r="K84" s="49"/>
      <c r="L84" s="51"/>
      <c r="M84" s="52"/>
      <c r="N84" s="53">
        <f>SUM(N78:N83)-MIN(N78:N83)</f>
        <v>709.41110000000003</v>
      </c>
    </row>
    <row r="85" spans="1:14">
      <c r="A85" s="34">
        <v>63.7</v>
      </c>
      <c r="B85" s="35" t="s">
        <v>26</v>
      </c>
      <c r="C85" s="36">
        <v>1948</v>
      </c>
      <c r="D85" s="37" t="s">
        <v>27</v>
      </c>
      <c r="E85" s="38">
        <v>40</v>
      </c>
      <c r="F85" s="39">
        <v>42</v>
      </c>
      <c r="G85" s="38">
        <v>44</v>
      </c>
      <c r="H85" s="40">
        <f t="shared" ref="H85:H90" si="56">IF(MAX(E85:G85)&lt;0,0,MAX(E85:G85))</f>
        <v>44</v>
      </c>
      <c r="I85" s="38">
        <v>50</v>
      </c>
      <c r="J85" s="39">
        <v>53</v>
      </c>
      <c r="K85" s="38">
        <v>-55</v>
      </c>
      <c r="L85" s="40">
        <f t="shared" ref="L85:L90" si="57">IF(MAX(I85:K85)&lt;0,0,MAX(I85:K85))</f>
        <v>53</v>
      </c>
      <c r="M85" s="30">
        <f t="shared" ref="M85:M90" si="58">SUM(H85,L85)</f>
        <v>97</v>
      </c>
      <c r="N85" s="31">
        <f t="shared" ref="N85:N90" si="59">IF(ISNUMBER(A85), (IF(174.393&lt; A85,M85, TRUNC(10^(0.794358141*((LOG((A85/174.393)/LOG(10))*(LOG((A85/174.393)/LOG(10)))))),4)*M85)), 0)</f>
        <v>137.63329999999999</v>
      </c>
    </row>
    <row r="86" spans="1:14">
      <c r="A86" s="23">
        <v>74</v>
      </c>
      <c r="B86" s="24" t="s">
        <v>28</v>
      </c>
      <c r="C86" s="25">
        <v>1994</v>
      </c>
      <c r="D86" s="26" t="s">
        <v>27</v>
      </c>
      <c r="E86" s="27">
        <v>98</v>
      </c>
      <c r="F86" s="28">
        <v>-103</v>
      </c>
      <c r="G86" s="27">
        <v>-105</v>
      </c>
      <c r="H86" s="29">
        <f t="shared" si="56"/>
        <v>98</v>
      </c>
      <c r="I86" s="27">
        <v>117</v>
      </c>
      <c r="J86" s="28">
        <v>122</v>
      </c>
      <c r="K86" s="27">
        <v>-126</v>
      </c>
      <c r="L86" s="40">
        <f t="shared" si="57"/>
        <v>122</v>
      </c>
      <c r="M86" s="41">
        <f t="shared" si="58"/>
        <v>220</v>
      </c>
      <c r="N86" s="31">
        <f t="shared" si="59"/>
        <v>283.46999999999997</v>
      </c>
    </row>
    <row r="87" spans="1:14">
      <c r="A87" s="34">
        <v>105</v>
      </c>
      <c r="B87" s="35" t="s">
        <v>46</v>
      </c>
      <c r="C87" s="36">
        <v>1971</v>
      </c>
      <c r="D87" s="37" t="s">
        <v>47</v>
      </c>
      <c r="E87" s="38">
        <v>80</v>
      </c>
      <c r="F87" s="39">
        <v>90</v>
      </c>
      <c r="G87" s="38">
        <v>-95</v>
      </c>
      <c r="H87" s="40">
        <f t="shared" si="56"/>
        <v>90</v>
      </c>
      <c r="I87" s="38">
        <v>105</v>
      </c>
      <c r="J87" s="39">
        <v>110</v>
      </c>
      <c r="K87" s="38">
        <v>-115</v>
      </c>
      <c r="L87" s="40">
        <f t="shared" si="57"/>
        <v>110</v>
      </c>
      <c r="M87" s="41">
        <f t="shared" si="58"/>
        <v>200</v>
      </c>
      <c r="N87" s="31">
        <f t="shared" si="59"/>
        <v>218.56</v>
      </c>
    </row>
    <row r="88" spans="1:14">
      <c r="A88" s="34"/>
      <c r="B88" s="35"/>
      <c r="C88" s="36"/>
      <c r="D88" s="37"/>
      <c r="E88" s="38"/>
      <c r="F88" s="39"/>
      <c r="G88" s="38"/>
      <c r="H88" s="40">
        <f t="shared" si="56"/>
        <v>0</v>
      </c>
      <c r="I88" s="38"/>
      <c r="J88" s="39"/>
      <c r="K88" s="38"/>
      <c r="L88" s="40">
        <f t="shared" si="57"/>
        <v>0</v>
      </c>
      <c r="M88" s="41">
        <f t="shared" si="58"/>
        <v>0</v>
      </c>
      <c r="N88" s="31">
        <f t="shared" si="59"/>
        <v>0</v>
      </c>
    </row>
    <row r="89" spans="1:14">
      <c r="A89" s="34"/>
      <c r="B89" s="35"/>
      <c r="C89" s="36"/>
      <c r="D89" s="59"/>
      <c r="E89" s="38"/>
      <c r="F89" s="39"/>
      <c r="G89" s="38"/>
      <c r="H89" s="40">
        <f t="shared" si="56"/>
        <v>0</v>
      </c>
      <c r="I89" s="38"/>
      <c r="J89" s="39"/>
      <c r="K89" s="42"/>
      <c r="L89" s="40">
        <f t="shared" si="57"/>
        <v>0</v>
      </c>
      <c r="M89" s="41">
        <f t="shared" si="58"/>
        <v>0</v>
      </c>
      <c r="N89" s="31">
        <f t="shared" si="59"/>
        <v>0</v>
      </c>
    </row>
    <row r="90" spans="1:14" ht="15.75" thickBot="1">
      <c r="A90" s="34"/>
      <c r="B90" s="35"/>
      <c r="C90" s="36"/>
      <c r="D90" s="37"/>
      <c r="E90" s="38"/>
      <c r="F90" s="39"/>
      <c r="G90" s="38"/>
      <c r="H90" s="40">
        <f t="shared" si="56"/>
        <v>0</v>
      </c>
      <c r="I90" s="38"/>
      <c r="J90" s="39"/>
      <c r="K90" s="42"/>
      <c r="L90" s="40">
        <f t="shared" si="57"/>
        <v>0</v>
      </c>
      <c r="M90" s="41">
        <f t="shared" si="58"/>
        <v>0</v>
      </c>
      <c r="N90" s="31">
        <f t="shared" si="59"/>
        <v>0</v>
      </c>
    </row>
    <row r="91" spans="1:14">
      <c r="A91" s="45"/>
      <c r="B91" s="46"/>
      <c r="C91" s="47"/>
      <c r="D91" s="60"/>
      <c r="E91" s="49"/>
      <c r="F91" s="50"/>
      <c r="G91" s="49"/>
      <c r="H91" s="51"/>
      <c r="I91" s="49"/>
      <c r="J91" s="50"/>
      <c r="K91" s="49"/>
      <c r="L91" s="51"/>
      <c r="M91" s="52"/>
      <c r="N91" s="53">
        <f>SUM(N85:N90)-MIN(N85:N90)</f>
        <v>639.66329999999994</v>
      </c>
    </row>
    <row r="92" spans="1:14">
      <c r="A92" s="34">
        <v>69.400000000000006</v>
      </c>
      <c r="B92" s="35" t="s">
        <v>32</v>
      </c>
      <c r="C92" s="36">
        <v>1983</v>
      </c>
      <c r="D92" s="37" t="s">
        <v>33</v>
      </c>
      <c r="E92" s="38">
        <v>75</v>
      </c>
      <c r="F92" s="39">
        <v>80</v>
      </c>
      <c r="G92" s="38">
        <v>85</v>
      </c>
      <c r="H92" s="40">
        <f t="shared" ref="H92:H97" si="60">IF(MAX(E92:G92)&lt;0,0,MAX(E92:G92))</f>
        <v>85</v>
      </c>
      <c r="I92" s="38">
        <v>90</v>
      </c>
      <c r="J92" s="39">
        <v>95</v>
      </c>
      <c r="K92" s="38">
        <v>-98</v>
      </c>
      <c r="L92" s="40">
        <f t="shared" ref="L92:L97" si="61">IF(MAX(I92:K92)&lt;0,0,MAX(I92:K92))</f>
        <v>95</v>
      </c>
      <c r="M92" s="41">
        <f t="shared" ref="M92:M97" si="62">SUM(H92,L92)</f>
        <v>180</v>
      </c>
      <c r="N92" s="31">
        <f t="shared" ref="N92:N97" si="63">IF(ISNUMBER(A92), (IF(174.393&lt; A92,M92, TRUNC(10^(0.794358141*((LOG((A92/174.393)/LOG(10))*(LOG((A92/174.393)/LOG(10)))))),4)*M92)), 0)</f>
        <v>241.25400000000002</v>
      </c>
    </row>
    <row r="93" spans="1:14">
      <c r="A93" s="23">
        <v>50.3</v>
      </c>
      <c r="B93" s="24" t="s">
        <v>19</v>
      </c>
      <c r="C93" s="25">
        <v>2003</v>
      </c>
      <c r="D93" s="26" t="s">
        <v>20</v>
      </c>
      <c r="E93" s="27">
        <v>51</v>
      </c>
      <c r="F93" s="28">
        <v>-56</v>
      </c>
      <c r="G93" s="27">
        <v>57</v>
      </c>
      <c r="H93" s="29">
        <f t="shared" si="60"/>
        <v>57</v>
      </c>
      <c r="I93" s="27">
        <v>-70</v>
      </c>
      <c r="J93" s="28">
        <v>72</v>
      </c>
      <c r="K93" s="27">
        <v>77</v>
      </c>
      <c r="L93" s="29">
        <f t="shared" si="61"/>
        <v>77</v>
      </c>
      <c r="M93" s="41">
        <f t="shared" si="62"/>
        <v>134</v>
      </c>
      <c r="N93" s="31">
        <f t="shared" si="63"/>
        <v>228.40299999999999</v>
      </c>
    </row>
    <row r="94" spans="1:14">
      <c r="A94" s="34">
        <v>79.400000000000006</v>
      </c>
      <c r="B94" s="35" t="s">
        <v>37</v>
      </c>
      <c r="C94" s="36">
        <v>1993</v>
      </c>
      <c r="D94" s="37" t="s">
        <v>3</v>
      </c>
      <c r="E94" s="38">
        <v>60</v>
      </c>
      <c r="F94" s="39">
        <v>-65</v>
      </c>
      <c r="G94" s="38">
        <v>-68</v>
      </c>
      <c r="H94" s="40">
        <f t="shared" si="60"/>
        <v>60</v>
      </c>
      <c r="I94" s="38">
        <v>85</v>
      </c>
      <c r="J94" s="39">
        <v>90</v>
      </c>
      <c r="K94" s="38">
        <v>-95</v>
      </c>
      <c r="L94" s="40">
        <f t="shared" si="61"/>
        <v>90</v>
      </c>
      <c r="M94" s="41">
        <f t="shared" si="62"/>
        <v>150</v>
      </c>
      <c r="N94" s="31">
        <f t="shared" si="63"/>
        <v>185.7</v>
      </c>
    </row>
    <row r="95" spans="1:14">
      <c r="A95" s="34"/>
      <c r="B95" s="35"/>
      <c r="C95" s="36"/>
      <c r="D95" s="37"/>
      <c r="E95" s="38"/>
      <c r="F95" s="39"/>
      <c r="G95" s="38"/>
      <c r="H95" s="40">
        <f t="shared" si="60"/>
        <v>0</v>
      </c>
      <c r="I95" s="38"/>
      <c r="J95" s="39"/>
      <c r="K95" s="38"/>
      <c r="L95" s="40">
        <f t="shared" si="61"/>
        <v>0</v>
      </c>
      <c r="M95" s="41">
        <f t="shared" si="62"/>
        <v>0</v>
      </c>
      <c r="N95" s="31">
        <f t="shared" si="63"/>
        <v>0</v>
      </c>
    </row>
    <row r="96" spans="1:14">
      <c r="A96" s="34"/>
      <c r="B96" s="35"/>
      <c r="C96" s="36"/>
      <c r="D96" s="59"/>
      <c r="E96" s="38"/>
      <c r="F96" s="39"/>
      <c r="G96" s="38"/>
      <c r="H96" s="40">
        <f t="shared" si="60"/>
        <v>0</v>
      </c>
      <c r="I96" s="38"/>
      <c r="J96" s="39"/>
      <c r="K96" s="42"/>
      <c r="L96" s="40">
        <f t="shared" si="61"/>
        <v>0</v>
      </c>
      <c r="M96" s="41">
        <f t="shared" si="62"/>
        <v>0</v>
      </c>
      <c r="N96" s="31">
        <f t="shared" si="63"/>
        <v>0</v>
      </c>
    </row>
    <row r="97" spans="1:14" ht="15.75" thickBot="1">
      <c r="A97" s="34"/>
      <c r="B97" s="35"/>
      <c r="C97" s="36"/>
      <c r="D97" s="37"/>
      <c r="E97" s="38"/>
      <c r="F97" s="39"/>
      <c r="G97" s="38"/>
      <c r="H97" s="40">
        <f t="shared" si="60"/>
        <v>0</v>
      </c>
      <c r="I97" s="38"/>
      <c r="J97" s="39"/>
      <c r="K97" s="42"/>
      <c r="L97" s="40">
        <f t="shared" si="61"/>
        <v>0</v>
      </c>
      <c r="M97" s="41">
        <f t="shared" si="62"/>
        <v>0</v>
      </c>
      <c r="N97" s="31">
        <f t="shared" si="63"/>
        <v>0</v>
      </c>
    </row>
    <row r="98" spans="1:14">
      <c r="A98" s="45"/>
      <c r="B98" s="46"/>
      <c r="C98" s="47"/>
      <c r="D98" s="60"/>
      <c r="E98" s="49"/>
      <c r="F98" s="50"/>
      <c r="G98" s="49"/>
      <c r="H98" s="51"/>
      <c r="I98" s="49"/>
      <c r="J98" s="50"/>
      <c r="K98" s="49"/>
      <c r="L98" s="51"/>
      <c r="M98" s="52"/>
      <c r="N98" s="53">
        <f>SUM(N92:N97)-MIN(N92:N97)</f>
        <v>655.35699999999997</v>
      </c>
    </row>
    <row r="100" spans="1:14">
      <c r="A100" s="61" t="s">
        <v>61</v>
      </c>
    </row>
    <row r="101" spans="1:14">
      <c r="A101" s="61" t="s">
        <v>62</v>
      </c>
    </row>
    <row r="102" spans="1:14">
      <c r="A102" s="61" t="s">
        <v>63</v>
      </c>
    </row>
    <row r="104" spans="1:14">
      <c r="B104" t="s">
        <v>64</v>
      </c>
    </row>
  </sheetData>
  <mergeCells count="12">
    <mergeCell ref="M41:M42"/>
    <mergeCell ref="N41:N42"/>
    <mergeCell ref="D43:D49"/>
    <mergeCell ref="D50:D56"/>
    <mergeCell ref="D57:D63"/>
    <mergeCell ref="D64:D70"/>
    <mergeCell ref="A1:B1"/>
    <mergeCell ref="C1:K1"/>
    <mergeCell ref="L1:N1"/>
    <mergeCell ref="M5:M6"/>
    <mergeCell ref="N5:N6"/>
    <mergeCell ref="O5:O6"/>
  </mergeCells>
  <conditionalFormatting sqref="E7:G7 I7:K7">
    <cfRule type="cellIs" dxfId="143" priority="71" stopIfTrue="1" operator="lessThan">
      <formula>0</formula>
    </cfRule>
    <cfRule type="cellIs" dxfId="142" priority="72" stopIfTrue="1" operator="lessThan">
      <formula>0</formula>
    </cfRule>
  </conditionalFormatting>
  <conditionalFormatting sqref="E9:G10 I9:K10">
    <cfRule type="cellIs" dxfId="139" priority="69" stopIfTrue="1" operator="lessThan">
      <formula>0</formula>
    </cfRule>
    <cfRule type="cellIs" dxfId="138" priority="70" stopIfTrue="1" operator="lessThan">
      <formula>0</formula>
    </cfRule>
  </conditionalFormatting>
  <conditionalFormatting sqref="E12:G13 I12:K13">
    <cfRule type="cellIs" dxfId="135" priority="67" stopIfTrue="1" operator="lessThan">
      <formula>0</formula>
    </cfRule>
    <cfRule type="cellIs" dxfId="134" priority="68" stopIfTrue="1" operator="lessThan">
      <formula>0</formula>
    </cfRule>
  </conditionalFormatting>
  <conditionalFormatting sqref="E15:G18 I15:K18">
    <cfRule type="cellIs" dxfId="131" priority="65" stopIfTrue="1" operator="lessThan">
      <formula>0</formula>
    </cfRule>
    <cfRule type="cellIs" dxfId="130" priority="66" stopIfTrue="1" operator="lessThan">
      <formula>0</formula>
    </cfRule>
  </conditionalFormatting>
  <conditionalFormatting sqref="E20:G24 I20:K24">
    <cfRule type="cellIs" dxfId="127" priority="63" stopIfTrue="1" operator="lessThan">
      <formula>0</formula>
    </cfRule>
    <cfRule type="cellIs" dxfId="126" priority="64" stopIfTrue="1" operator="lessThan">
      <formula>0</formula>
    </cfRule>
  </conditionalFormatting>
  <conditionalFormatting sqref="E26:G26 I26:K26">
    <cfRule type="cellIs" dxfId="123" priority="61" stopIfTrue="1" operator="lessThan">
      <formula>0</formula>
    </cfRule>
    <cfRule type="cellIs" dxfId="122" priority="62" stopIfTrue="1" operator="lessThan">
      <formula>0</formula>
    </cfRule>
  </conditionalFormatting>
  <conditionalFormatting sqref="E28:G31 I28:K31">
    <cfRule type="cellIs" dxfId="119" priority="59" stopIfTrue="1" operator="lessThan">
      <formula>0</formula>
    </cfRule>
    <cfRule type="cellIs" dxfId="118" priority="60" stopIfTrue="1" operator="lessThan">
      <formula>0</formula>
    </cfRule>
  </conditionalFormatting>
  <conditionalFormatting sqref="E33:G37 I33:K37">
    <cfRule type="cellIs" dxfId="115" priority="57" stopIfTrue="1" operator="lessThan">
      <formula>0</formula>
    </cfRule>
    <cfRule type="cellIs" dxfId="114" priority="58" stopIfTrue="1" operator="lessThan">
      <formula>0</formula>
    </cfRule>
  </conditionalFormatting>
  <conditionalFormatting sqref="E43:G84 I43:K84">
    <cfRule type="cellIs" dxfId="111" priority="55" stopIfTrue="1" operator="lessThan">
      <formula>0</formula>
    </cfRule>
    <cfRule type="cellIs" dxfId="110" priority="56" stopIfTrue="1" operator="lessThan">
      <formula>0</formula>
    </cfRule>
  </conditionalFormatting>
  <conditionalFormatting sqref="E85:G91 I85:K91">
    <cfRule type="cellIs" dxfId="107" priority="53" stopIfTrue="1" operator="lessThan">
      <formula>0</formula>
    </cfRule>
    <cfRule type="cellIs" dxfId="106" priority="54" stopIfTrue="1" operator="lessThan">
      <formula>0</formula>
    </cfRule>
  </conditionalFormatting>
  <conditionalFormatting sqref="E92:G98 I92:K98">
    <cfRule type="cellIs" dxfId="103" priority="51" stopIfTrue="1" operator="lessThan">
      <formula>0</formula>
    </cfRule>
    <cfRule type="cellIs" dxfId="102" priority="52" stopIfTrue="1" operator="lessThan">
      <formula>0</formula>
    </cfRule>
  </conditionalFormatting>
  <conditionalFormatting sqref="E93:G93 I93:K93">
    <cfRule type="cellIs" dxfId="99" priority="49" stopIfTrue="1" operator="lessThan">
      <formula>0</formula>
    </cfRule>
    <cfRule type="cellIs" dxfId="98" priority="50" stopIfTrue="1" operator="lessThan">
      <formula>0</formula>
    </cfRule>
  </conditionalFormatting>
  <conditionalFormatting sqref="E65:G65 I65:K65">
    <cfRule type="cellIs" dxfId="95" priority="47" stopIfTrue="1" operator="lessThan">
      <formula>0</formula>
    </cfRule>
    <cfRule type="cellIs" dxfId="94" priority="48" stopIfTrue="1" operator="lessThan">
      <formula>0</formula>
    </cfRule>
  </conditionalFormatting>
  <conditionalFormatting sqref="E85:G85 I85:K85">
    <cfRule type="cellIs" dxfId="91" priority="45" stopIfTrue="1" operator="lessThan">
      <formula>0</formula>
    </cfRule>
    <cfRule type="cellIs" dxfId="90" priority="46" stopIfTrue="1" operator="lessThan">
      <formula>0</formula>
    </cfRule>
  </conditionalFormatting>
  <conditionalFormatting sqref="E92:G92 I92:K92">
    <cfRule type="cellIs" dxfId="87" priority="43" stopIfTrue="1" operator="lessThan">
      <formula>0</formula>
    </cfRule>
    <cfRule type="cellIs" dxfId="86" priority="44" stopIfTrue="1" operator="lessThan">
      <formula>0</formula>
    </cfRule>
  </conditionalFormatting>
  <conditionalFormatting sqref="E71:G71 I71:K71">
    <cfRule type="cellIs" dxfId="83" priority="41" stopIfTrue="1" operator="lessThan">
      <formula>0</formula>
    </cfRule>
    <cfRule type="cellIs" dxfId="82" priority="42" stopIfTrue="1" operator="lessThan">
      <formula>0</formula>
    </cfRule>
  </conditionalFormatting>
  <conditionalFormatting sqref="E64:G64 I64:K64">
    <cfRule type="cellIs" dxfId="79" priority="39" stopIfTrue="1" operator="lessThan">
      <formula>0</formula>
    </cfRule>
    <cfRule type="cellIs" dxfId="78" priority="40" stopIfTrue="1" operator="lessThan">
      <formula>0</formula>
    </cfRule>
  </conditionalFormatting>
  <conditionalFormatting sqref="E51:G51 I51:K51">
    <cfRule type="cellIs" dxfId="75" priority="37" stopIfTrue="1" operator="lessThan">
      <formula>0</formula>
    </cfRule>
    <cfRule type="cellIs" dxfId="74" priority="38" stopIfTrue="1" operator="lessThan">
      <formula>0</formula>
    </cfRule>
  </conditionalFormatting>
  <conditionalFormatting sqref="E66:G66 I66:K66">
    <cfRule type="cellIs" dxfId="71" priority="35" stopIfTrue="1" operator="lessThan">
      <formula>0</formula>
    </cfRule>
    <cfRule type="cellIs" dxfId="70" priority="36" stopIfTrue="1" operator="lessThan">
      <formula>0</formula>
    </cfRule>
  </conditionalFormatting>
  <conditionalFormatting sqref="E44:G44 I44:K44">
    <cfRule type="cellIs" dxfId="67" priority="33" stopIfTrue="1" operator="lessThan">
      <formula>0</formula>
    </cfRule>
    <cfRule type="cellIs" dxfId="66" priority="34" stopIfTrue="1" operator="lessThan">
      <formula>0</formula>
    </cfRule>
  </conditionalFormatting>
  <conditionalFormatting sqref="E86:G86 I86:K86">
    <cfRule type="cellIs" dxfId="63" priority="31" stopIfTrue="1" operator="lessThan">
      <formula>0</formula>
    </cfRule>
    <cfRule type="cellIs" dxfId="62" priority="32" stopIfTrue="1" operator="lessThan">
      <formula>0</formula>
    </cfRule>
  </conditionalFormatting>
  <conditionalFormatting sqref="E80:G80 I80:K80">
    <cfRule type="cellIs" dxfId="59" priority="29" stopIfTrue="1" operator="lessThan">
      <formula>0</formula>
    </cfRule>
    <cfRule type="cellIs" dxfId="58" priority="30" stopIfTrue="1" operator="lessThan">
      <formula>0</formula>
    </cfRule>
  </conditionalFormatting>
  <conditionalFormatting sqref="E58:G58 I58:K58">
    <cfRule type="cellIs" dxfId="55" priority="27" stopIfTrue="1" operator="lessThan">
      <formula>0</formula>
    </cfRule>
    <cfRule type="cellIs" dxfId="54" priority="28" stopIfTrue="1" operator="lessThan">
      <formula>0</formula>
    </cfRule>
  </conditionalFormatting>
  <conditionalFormatting sqref="E57:G57 I57:K57">
    <cfRule type="cellIs" dxfId="51" priority="25" stopIfTrue="1" operator="lessThan">
      <formula>0</formula>
    </cfRule>
    <cfRule type="cellIs" dxfId="50" priority="26" stopIfTrue="1" operator="lessThan">
      <formula>0</formula>
    </cfRule>
  </conditionalFormatting>
  <conditionalFormatting sqref="E43:G43 I43:K43">
    <cfRule type="cellIs" dxfId="47" priority="23" stopIfTrue="1" operator="lessThan">
      <formula>0</formula>
    </cfRule>
    <cfRule type="cellIs" dxfId="46" priority="24" stopIfTrue="1" operator="lessThan">
      <formula>0</formula>
    </cfRule>
  </conditionalFormatting>
  <conditionalFormatting sqref="E79:G79 I79:K79">
    <cfRule type="cellIs" dxfId="43" priority="21" stopIfTrue="1" operator="lessThan">
      <formula>0</formula>
    </cfRule>
    <cfRule type="cellIs" dxfId="42" priority="22" stopIfTrue="1" operator="lessThan">
      <formula>0</formula>
    </cfRule>
  </conditionalFormatting>
  <conditionalFormatting sqref="E52:G52 I52:K52">
    <cfRule type="cellIs" dxfId="39" priority="19" stopIfTrue="1" operator="lessThan">
      <formula>0</formula>
    </cfRule>
    <cfRule type="cellIs" dxfId="38" priority="20" stopIfTrue="1" operator="lessThan">
      <formula>0</formula>
    </cfRule>
  </conditionalFormatting>
  <conditionalFormatting sqref="E78:G78 I78:K78">
    <cfRule type="cellIs" dxfId="35" priority="17" stopIfTrue="1" operator="lessThan">
      <formula>0</formula>
    </cfRule>
    <cfRule type="cellIs" dxfId="34" priority="18" stopIfTrue="1" operator="lessThan">
      <formula>0</formula>
    </cfRule>
  </conditionalFormatting>
  <conditionalFormatting sqref="E94:G94 I94:K94">
    <cfRule type="cellIs" dxfId="31" priority="15" stopIfTrue="1" operator="lessThan">
      <formula>0</formula>
    </cfRule>
    <cfRule type="cellIs" dxfId="30" priority="16" stopIfTrue="1" operator="lessThan">
      <formula>0</formula>
    </cfRule>
  </conditionalFormatting>
  <conditionalFormatting sqref="E52:G52 I52:K52">
    <cfRule type="cellIs" dxfId="27" priority="13" stopIfTrue="1" operator="lessThan">
      <formula>0</formula>
    </cfRule>
    <cfRule type="cellIs" dxfId="26" priority="14" stopIfTrue="1" operator="lessThan">
      <formula>0</formula>
    </cfRule>
  </conditionalFormatting>
  <conditionalFormatting sqref="E87:G87 I87:K87">
    <cfRule type="cellIs" dxfId="23" priority="11" stopIfTrue="1" operator="lessThan">
      <formula>0</formula>
    </cfRule>
    <cfRule type="cellIs" dxfId="22" priority="12" stopIfTrue="1" operator="lessThan">
      <formula>0</formula>
    </cfRule>
  </conditionalFormatting>
  <conditionalFormatting sqref="E50:G50 I50:K50">
    <cfRule type="cellIs" dxfId="19" priority="9" stopIfTrue="1" operator="lessThan">
      <formula>0</formula>
    </cfRule>
    <cfRule type="cellIs" dxfId="18" priority="10" stopIfTrue="1" operator="lessThan">
      <formula>0</formula>
    </cfRule>
  </conditionalFormatting>
  <conditionalFormatting sqref="E45:G45 I45:K45">
    <cfRule type="cellIs" dxfId="15" priority="7" stopIfTrue="1" operator="lessThan">
      <formula>0</formula>
    </cfRule>
    <cfRule type="cellIs" dxfId="14" priority="8" stopIfTrue="1" operator="lessThan">
      <formula>0</formula>
    </cfRule>
  </conditionalFormatting>
  <conditionalFormatting sqref="E73:G73 I73:K73">
    <cfRule type="cellIs" dxfId="11" priority="5" stopIfTrue="1" operator="lessThan">
      <formula>0</formula>
    </cfRule>
    <cfRule type="cellIs" dxfId="10" priority="6" stopIfTrue="1" operator="lessThan">
      <formula>0</formula>
    </cfRule>
  </conditionalFormatting>
  <conditionalFormatting sqref="E59:G59 I59:K59">
    <cfRule type="cellIs" dxfId="7" priority="3" stopIfTrue="1" operator="lessThan">
      <formula>0</formula>
    </cfRule>
    <cfRule type="cellIs" dxfId="6" priority="4" stopIfTrue="1" operator="lessThan">
      <formula>0</formula>
    </cfRule>
  </conditionalFormatting>
  <conditionalFormatting sqref="E72:G72 I72:J72">
    <cfRule type="cellIs" dxfId="3" priority="1" stopIfTrue="1" operator="lessThan">
      <formula>0</formula>
    </cfRule>
    <cfRule type="cellIs" dxfId="2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Dominika</cp:lastModifiedBy>
  <cp:lastPrinted>2016-12-17T16:10:20Z</cp:lastPrinted>
  <dcterms:created xsi:type="dcterms:W3CDTF">2016-12-17T16:05:32Z</dcterms:created>
  <dcterms:modified xsi:type="dcterms:W3CDTF">2016-12-17T16:10:56Z</dcterms:modified>
</cp:coreProperties>
</file>