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t.žáci" sheetId="1" state="visible" r:id="rId2"/>
    <sheet name="Mladší žáci" sheetId="2" state="visible" r:id="rId3"/>
    <sheet name="Starší žác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<sst xmlns="http://schemas.openxmlformats.org/spreadsheetml/2006/main" count="110" uniqueCount="77">
  <si>
    <t xml:space="preserve">3. kolo ligy mladších žáků - sk. A </t>
  </si>
  <si>
    <t xml:space="preserve">Termín: 9. 9. 2017</t>
  </si>
  <si>
    <t xml:space="preserve">Český svaz vzpírání</t>
  </si>
  <si>
    <t xml:space="preserve">Místo konání: SOKOLOV</t>
  </si>
  <si>
    <t xml:space="preserve">Těl.</t>
  </si>
  <si>
    <t xml:space="preserve">Jméno</t>
  </si>
  <si>
    <t xml:space="preserve">Roč.</t>
  </si>
  <si>
    <t xml:space="preserve">Trojskok</t>
  </si>
  <si>
    <t xml:space="preserve">Hod</t>
  </si>
  <si>
    <t xml:space="preserve">Trh</t>
  </si>
  <si>
    <t xml:space="preserve">Nadhoz</t>
  </si>
  <si>
    <t xml:space="preserve">Dvojboj</t>
  </si>
  <si>
    <t xml:space="preserve">Sinclair</t>
  </si>
  <si>
    <t xml:space="preserve">Celkem</t>
  </si>
  <si>
    <t xml:space="preserve">Pořadí</t>
  </si>
  <si>
    <t xml:space="preserve">hm.</t>
  </si>
  <si>
    <t xml:space="preserve">nar.</t>
  </si>
  <si>
    <t xml:space="preserve">I.</t>
  </si>
  <si>
    <t xml:space="preserve">II.</t>
  </si>
  <si>
    <t xml:space="preserve">III.</t>
  </si>
  <si>
    <t xml:space="preserve">Zap.</t>
  </si>
  <si>
    <t xml:space="preserve">body</t>
  </si>
  <si>
    <t xml:space="preserve">Rotas Rotava „A“</t>
  </si>
  <si>
    <t xml:space="preserve">Bubla Jan</t>
  </si>
  <si>
    <t xml:space="preserve">Jankovics Denis</t>
  </si>
  <si>
    <t xml:space="preserve">Gabčo Štefan</t>
  </si>
  <si>
    <t xml:space="preserve">Rotas Rotava „B“</t>
  </si>
  <si>
    <t xml:space="preserve">Zronková Lucie</t>
  </si>
  <si>
    <t xml:space="preserve">Bledý Michal</t>
  </si>
  <si>
    <t xml:space="preserve">Planka František</t>
  </si>
  <si>
    <t xml:space="preserve">TJ Baník Sokolov</t>
  </si>
  <si>
    <t xml:space="preserve">Krejčík Vojtěch</t>
  </si>
  <si>
    <t xml:space="preserve">Polhoš Nikolas</t>
  </si>
  <si>
    <t xml:space="preserve">Farkaš Martin</t>
  </si>
  <si>
    <t xml:space="preserve">Bednář Petr</t>
  </si>
  <si>
    <t xml:space="preserve">SKV Teplice</t>
  </si>
  <si>
    <t xml:space="preserve">Doležal Štěpán</t>
  </si>
  <si>
    <t xml:space="preserve">Opl Aleš</t>
  </si>
  <si>
    <t xml:space="preserve">Voska Filip</t>
  </si>
  <si>
    <t xml:space="preserve">Sobotka Miroslav</t>
  </si>
  <si>
    <t xml:space="preserve">TJ VTŽ Chomutov</t>
  </si>
  <si>
    <t xml:space="preserve">Kočí Robin</t>
  </si>
  <si>
    <t xml:space="preserve">Honák Vojtěch</t>
  </si>
  <si>
    <t xml:space="preserve">Horník David</t>
  </si>
  <si>
    <t xml:space="preserve">Klůc Tomáš</t>
  </si>
  <si>
    <t xml:space="preserve">MIMO SOUTĚŽ</t>
  </si>
  <si>
    <t xml:space="preserve">Winkler Vítek</t>
  </si>
  <si>
    <t xml:space="preserve">Teplice</t>
  </si>
  <si>
    <t xml:space="preserve">Danyi Damian</t>
  </si>
  <si>
    <t xml:space="preserve">Cheb</t>
  </si>
  <si>
    <t xml:space="preserve">Sliško Jan</t>
  </si>
  <si>
    <t xml:space="preserve">Klůc  Martin</t>
  </si>
  <si>
    <t xml:space="preserve">VTŽ</t>
  </si>
  <si>
    <t xml:space="preserve">Doležal Matyáš</t>
  </si>
  <si>
    <t xml:space="preserve">Rozhodčí:</t>
  </si>
  <si>
    <t xml:space="preserve">Jílek, Polanský, Kocur, Kocurová, Stanislav, V. Zronek ml., D. Zronková</t>
  </si>
  <si>
    <t xml:space="preserve">3. kolo ligy starších žáků - sk. A </t>
  </si>
  <si>
    <t xml:space="preserve">    Český svaz vzpírání</t>
  </si>
  <si>
    <t xml:space="preserve">TJ Lokomotiva Cheb</t>
  </si>
  <si>
    <t xml:space="preserve"> Janko Filip</t>
  </si>
  <si>
    <t xml:space="preserve">Valdman Petr</t>
  </si>
  <si>
    <t xml:space="preserve">Ferko Rudolf</t>
  </si>
  <si>
    <t xml:space="preserve">TJ Baník Sokolov "B"</t>
  </si>
  <si>
    <t xml:space="preserve">Božejovský David</t>
  </si>
  <si>
    <t xml:space="preserve">Mišalko Denis</t>
  </si>
  <si>
    <t xml:space="preserve">Farkaš Ondřej</t>
  </si>
  <si>
    <t xml:space="preserve">Šílhavý Pavel</t>
  </si>
  <si>
    <t xml:space="preserve">TJ Baník Sokolov "A"</t>
  </si>
  <si>
    <t xml:space="preserve">Dunka Tomáš</t>
  </si>
  <si>
    <t xml:space="preserve">Polhoš Marek</t>
  </si>
  <si>
    <t xml:space="preserve">Oračko Dominik</t>
  </si>
  <si>
    <t xml:space="preserve">Hanza Jakub</t>
  </si>
  <si>
    <t xml:space="preserve">Malý David</t>
  </si>
  <si>
    <t xml:space="preserve">Pecka Adam</t>
  </si>
  <si>
    <t xml:space="preserve">Sobotka Oldřich</t>
  </si>
  <si>
    <t xml:space="preserve">Bitala Daniel</t>
  </si>
  <si>
    <t xml:space="preserve">Matucha Marcel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</si>
</sst>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0.0000"/>
    <numFmt numFmtId="167" formatCode="0.00"/>
    <numFmt numFmtId="168" formatCode="0"/>
    <numFmt numFmtId="169" formatCode="0_ ;[RED]\-0\ "/>
  </numFmts>
  <fonts count="2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name val="Arial"/>
      <family val="2"/>
      <charset val="238"/>
    </font>
    <font>
      <b val="true"/>
      <sz val="22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C1DA"/>
        <bgColor rgb="FFDDDDDD"/>
      </patternFill>
    </fill>
  </fills>
  <borders count="8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medium"/>
      <top style="thick"/>
      <bottom style="medium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medium"/>
      <right style="thick"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/>
      <top style="thick"/>
      <bottom style="medium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/>
      <right style="thick"/>
      <top style="thick"/>
      <bottom style="medium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medium"/>
      <bottom style="thick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 style="thick"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thick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/>
      <top/>
      <bottom style="hair"/>
      <diagonal/>
    </border>
    <border diagonalUp="false" diagonalDown="false">
      <left style="thick"/>
      <right style="thick"/>
      <top/>
      <bottom style="hair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/>
      <top style="hair"/>
      <bottom style="hair"/>
      <diagonal/>
    </border>
    <border diagonalUp="false" diagonalDown="false">
      <left style="medium"/>
      <right style="thick"/>
      <top style="hair"/>
      <bottom style="hair"/>
      <diagonal/>
    </border>
    <border diagonalUp="false" diagonalDown="false">
      <left style="thick"/>
      <right style="medium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ck"/>
      <right style="thick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ck"/>
      <right/>
      <top/>
      <bottom style="thick"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 style="medium"/>
      <right style="thick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medium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medium"/>
      <right style="thick"/>
      <top style="thick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ck"/>
      <top style="hair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thick"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thick"/>
      <right style="thick"/>
      <top style="medium"/>
      <bottom style="hair"/>
      <diagonal/>
    </border>
    <border diagonalUp="false" diagonalDown="false">
      <left style="thick"/>
      <right style="medium"/>
      <top style="medium"/>
      <bottom/>
      <diagonal/>
    </border>
    <border diagonalUp="false" diagonalDown="false">
      <left style="medium"/>
      <right style="thick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ck"/>
      <right style="medium"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thick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ck"/>
      <right style="medium"/>
      <top style="hair"/>
      <bottom style="thick"/>
      <diagonal/>
    </border>
    <border diagonalUp="false" diagonalDown="false">
      <left style="thin"/>
      <right style="thin"/>
      <top style="hair"/>
      <bottom style="thick"/>
      <diagonal/>
    </border>
    <border diagonalUp="false" diagonalDown="false">
      <left style="thick"/>
      <right/>
      <top style="hair"/>
      <bottom style="thick"/>
      <diagonal/>
    </border>
    <border diagonalUp="false" diagonalDown="false">
      <left style="medium"/>
      <right style="medium"/>
      <top style="hair"/>
      <bottom style="thick"/>
      <diagonal/>
    </border>
    <border diagonalUp="false" diagonalDown="false">
      <left/>
      <right/>
      <top style="hair"/>
      <bottom style="thick"/>
      <diagonal/>
    </border>
    <border diagonalUp="false" diagonalDown="false">
      <left style="thick"/>
      <right style="thick"/>
      <top style="hair"/>
      <bottom style="thick"/>
      <diagonal/>
    </border>
    <border diagonalUp="false" diagonalDown="false">
      <left style="thick"/>
      <right/>
      <top style="hair"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medium"/>
      <right style="thick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medium"/>
      <top style="thick"/>
      <bottom style="hair"/>
      <diagonal/>
    </border>
    <border diagonalUp="false" diagonalDown="false">
      <left style="thick"/>
      <right style="medium"/>
      <top/>
      <bottom style="thick"/>
      <diagonal/>
    </border>
    <border diagonalUp="false" diagonalDown="false">
      <left/>
      <right style="medium"/>
      <top style="hair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 style="medium"/>
      <top style="thick"/>
      <bottom style="hair"/>
      <diagonal/>
    </border>
    <border diagonalUp="false" diagonalDown="false">
      <left/>
      <right style="thick"/>
      <top style="hair"/>
      <bottom style="hair"/>
      <diagonal/>
    </border>
    <border diagonalUp="false" diagonalDown="false">
      <left style="thick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 style="thick"/>
      <right style="thick"/>
      <top style="hair"/>
      <bottom/>
      <diagonal/>
    </border>
    <border diagonalUp="false" diagonalDown="false">
      <left/>
      <right style="thick"/>
      <top style="hair"/>
      <bottom/>
      <diagonal/>
    </border>
    <border diagonalUp="false" diagonalDown="false">
      <left style="thick"/>
      <right style="medium"/>
      <top style="thin"/>
      <bottom style="thick"/>
      <diagonal/>
    </border>
    <border diagonalUp="false" diagonalDown="false">
      <left style="medium"/>
      <right style="medium"/>
      <top style="thin"/>
      <bottom style="thick"/>
      <diagonal/>
    </border>
    <border diagonalUp="false" diagonalDown="false">
      <left style="thick"/>
      <right style="thick"/>
      <top style="hair"/>
      <bottom style="medium"/>
      <diagonal/>
    </border>
    <border diagonalUp="false" diagonalDown="false">
      <left style="medium"/>
      <right/>
      <top style="thin"/>
      <bottom style="hair"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3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9" xfId="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6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9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9" xfId="3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20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21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2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10" borderId="2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2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2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2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25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9" fillId="0" borderId="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27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28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9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3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3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28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3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10" borderId="3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2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10" borderId="21" xfId="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34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35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36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38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3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39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9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10" borderId="27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21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4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3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10" borderId="4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1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1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43" xfId="3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4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0" borderId="3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4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46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46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9" fillId="0" borderId="1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8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9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21" xfId="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10" borderId="20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3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1" fillId="10" borderId="34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35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36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9" borderId="9" xfId="3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0" borderId="2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7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9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5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5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11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11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1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6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7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1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2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3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7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1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1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33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27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21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0" borderId="21" xfId="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74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1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17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74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7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7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1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1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56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5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7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0" borderId="79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8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3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1" fillId="0" borderId="8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8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8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1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dxfs count="26"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" activeCellId="0" sqref="N2"/>
    </sheetView>
  </sheetViews>
  <sheetFormatPr defaultRowHeight="14" zeroHeight="false" outlineLevelRow="0" outlineLevelCol="0"/>
  <cols>
    <col collapsed="false" customWidth="true" hidden="false" outlineLevel="0" max="1" min="1" style="0" width="5.66"/>
    <col collapsed="false" customWidth="true" hidden="false" outlineLevel="0" max="2" min="2" style="0" width="15.49"/>
    <col collapsed="false" customWidth="true" hidden="false" outlineLevel="0" max="13" min="3" style="0" width="8.83"/>
    <col collapsed="false" customWidth="true" hidden="false" outlineLevel="0" max="14" min="14" style="0" width="10.65"/>
    <col collapsed="false" customWidth="false" hidden="true" outlineLevel="0" max="15" min="15" style="0" width="11.52"/>
    <col collapsed="false" customWidth="true" hidden="false" outlineLevel="0" max="1025" min="16" style="0" width="8.83"/>
  </cols>
  <sheetData>
    <row r="1" customFormat="false" ht="26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customFormat="false" ht="26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2"/>
    </row>
    <row r="3" customFormat="false" ht="14" hidden="false" customHeight="false" outlineLevel="0" collapsed="false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2"/>
    </row>
    <row r="5" customFormat="false" ht="16" hidden="false" customHeight="false" outlineLevel="0" collapsed="false">
      <c r="A5" s="8"/>
      <c r="B5" s="9"/>
      <c r="C5" s="10"/>
      <c r="D5" s="11"/>
      <c r="E5" s="11"/>
      <c r="F5" s="11"/>
      <c r="G5" s="11"/>
      <c r="H5" s="12"/>
      <c r="I5" s="11"/>
      <c r="J5" s="11"/>
      <c r="K5" s="11"/>
      <c r="L5" s="13"/>
      <c r="M5" s="14"/>
      <c r="N5" s="15"/>
      <c r="O5" s="2"/>
    </row>
    <row r="6" customFormat="false" ht="15" hidden="false" customHeight="false" outlineLevel="0" collapsed="false">
      <c r="A6" s="16"/>
      <c r="B6" s="17"/>
      <c r="C6" s="18"/>
      <c r="D6" s="19"/>
      <c r="E6" s="20"/>
      <c r="F6" s="21"/>
      <c r="G6" s="22"/>
      <c r="H6" s="23"/>
      <c r="I6" s="20"/>
      <c r="J6" s="21"/>
      <c r="K6" s="22"/>
      <c r="L6" s="24"/>
      <c r="M6" s="25"/>
      <c r="N6" s="15"/>
      <c r="O6" s="2"/>
    </row>
    <row r="7" customFormat="false" ht="19" hidden="false" customHeight="false" outlineLevel="0" collapsed="false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</row>
    <row r="8" customFormat="false" ht="18" hidden="false" customHeight="false" outlineLevel="0" collapsed="false">
      <c r="A8" s="29"/>
      <c r="B8" s="30"/>
      <c r="C8" s="31"/>
      <c r="D8" s="32"/>
      <c r="E8" s="33"/>
      <c r="F8" s="34"/>
      <c r="G8" s="35"/>
      <c r="H8" s="36"/>
      <c r="I8" s="33"/>
      <c r="J8" s="37"/>
      <c r="K8" s="38"/>
      <c r="L8" s="39"/>
      <c r="M8" s="40"/>
      <c r="N8" s="41"/>
      <c r="O8" s="42"/>
    </row>
    <row r="9" customFormat="false" ht="17" hidden="false" customHeight="false" outlineLevel="0" collapsed="false">
      <c r="A9" s="43"/>
      <c r="B9" s="30"/>
      <c r="C9" s="44"/>
      <c r="D9" s="45"/>
      <c r="E9" s="46"/>
      <c r="F9" s="46"/>
      <c r="G9" s="47"/>
      <c r="H9" s="45"/>
      <c r="I9" s="46"/>
      <c r="J9" s="46"/>
      <c r="K9" s="48"/>
      <c r="L9" s="49"/>
      <c r="M9" s="50"/>
      <c r="N9" s="41"/>
      <c r="O9" s="51"/>
    </row>
    <row r="10" customFormat="false" ht="18" hidden="false" customHeight="false" outlineLevel="0" collapsed="false">
      <c r="A10" s="43"/>
      <c r="B10" s="52"/>
      <c r="C10" s="44"/>
      <c r="D10" s="53"/>
      <c r="E10" s="46"/>
      <c r="F10" s="53"/>
      <c r="G10" s="47"/>
      <c r="H10" s="54"/>
      <c r="I10" s="33"/>
      <c r="J10" s="55"/>
      <c r="K10" s="47"/>
      <c r="L10" s="49"/>
      <c r="M10" s="50"/>
      <c r="N10" s="41"/>
      <c r="O10" s="51"/>
    </row>
    <row r="11" customFormat="false" ht="18.75" hidden="true" customHeight="true" outlineLevel="0" collapsed="false">
      <c r="A11" s="56"/>
      <c r="B11" s="57"/>
      <c r="C11" s="58"/>
      <c r="D11" s="59"/>
      <c r="E11" s="60"/>
      <c r="F11" s="61"/>
      <c r="G11" s="62"/>
      <c r="H11" s="63"/>
      <c r="I11" s="64"/>
      <c r="J11" s="65"/>
      <c r="K11" s="62"/>
      <c r="L11" s="66"/>
      <c r="M11" s="67"/>
      <c r="N11" s="41"/>
      <c r="O11" s="68"/>
    </row>
    <row r="12" customFormat="false" ht="19" hidden="false" customHeight="false" outlineLevel="0" collapsed="false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 t="e">
        <f aca="false">RANK(N12,N7:N27,0)</f>
        <v>#VALUE!</v>
      </c>
    </row>
    <row r="13" customFormat="false" ht="18" hidden="false" customHeight="false" outlineLevel="0" collapsed="false">
      <c r="A13" s="69"/>
      <c r="B13" s="70"/>
      <c r="C13" s="71"/>
      <c r="D13" s="32"/>
      <c r="E13" s="33"/>
      <c r="F13" s="34"/>
      <c r="G13" s="35"/>
      <c r="H13" s="36"/>
      <c r="I13" s="33"/>
      <c r="J13" s="37"/>
      <c r="K13" s="38"/>
      <c r="L13" s="39"/>
      <c r="M13" s="40"/>
      <c r="N13" s="72"/>
      <c r="O13" s="42"/>
    </row>
    <row r="14" customFormat="false" ht="17" hidden="false" customHeight="false" outlineLevel="0" collapsed="false">
      <c r="A14" s="73"/>
      <c r="B14" s="74"/>
      <c r="C14" s="75"/>
      <c r="D14" s="76"/>
      <c r="E14" s="46"/>
      <c r="F14" s="46"/>
      <c r="G14" s="47"/>
      <c r="H14" s="45"/>
      <c r="I14" s="46"/>
      <c r="J14" s="46"/>
      <c r="K14" s="48"/>
      <c r="L14" s="49"/>
      <c r="M14" s="50"/>
      <c r="N14" s="72"/>
      <c r="O14" s="51"/>
    </row>
    <row r="15" customFormat="false" ht="17" hidden="false" customHeight="false" outlineLevel="0" collapsed="false">
      <c r="A15" s="77"/>
      <c r="B15" s="78"/>
      <c r="C15" s="75"/>
      <c r="D15" s="53"/>
      <c r="E15" s="46"/>
      <c r="F15" s="53"/>
      <c r="G15" s="47"/>
      <c r="H15" s="54"/>
      <c r="I15" s="33"/>
      <c r="J15" s="55"/>
      <c r="K15" s="47"/>
      <c r="L15" s="49"/>
      <c r="M15" s="50"/>
      <c r="N15" s="72"/>
      <c r="O15" s="51"/>
    </row>
    <row r="16" customFormat="false" ht="18" hidden="false" customHeight="false" outlineLevel="0" collapsed="false">
      <c r="A16" s="77"/>
      <c r="B16" s="78"/>
      <c r="C16" s="79"/>
      <c r="D16" s="65"/>
      <c r="E16" s="80"/>
      <c r="F16" s="81"/>
      <c r="G16" s="62"/>
      <c r="H16" s="63"/>
      <c r="I16" s="64"/>
      <c r="J16" s="65"/>
      <c r="K16" s="62"/>
      <c r="L16" s="66"/>
      <c r="M16" s="67"/>
      <c r="N16" s="72"/>
      <c r="O16" s="51"/>
    </row>
    <row r="17" customFormat="false" ht="19" hidden="true" customHeight="false" outlineLevel="0" collapsed="false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51"/>
    </row>
    <row r="18" customFormat="false" ht="14" hidden="true" customHeight="false" outlineLevel="0" collapsed="false">
      <c r="A18" s="29"/>
      <c r="B18" s="30"/>
      <c r="C18" s="84"/>
      <c r="D18" s="85"/>
      <c r="E18" s="86"/>
      <c r="F18" s="87"/>
      <c r="G18" s="35"/>
      <c r="H18" s="88"/>
      <c r="I18" s="89"/>
      <c r="J18" s="90"/>
      <c r="K18" s="48"/>
      <c r="L18" s="91"/>
      <c r="M18" s="92"/>
      <c r="N18" s="93"/>
      <c r="O18" s="2"/>
    </row>
    <row r="19" customFormat="false" ht="14" hidden="true" customHeight="false" outlineLevel="0" collapsed="false">
      <c r="A19" s="43"/>
      <c r="B19" s="30"/>
      <c r="C19" s="94"/>
      <c r="D19" s="95"/>
      <c r="E19" s="96"/>
      <c r="F19" s="96"/>
      <c r="G19" s="47"/>
      <c r="H19" s="95"/>
      <c r="I19" s="96"/>
      <c r="J19" s="96"/>
      <c r="K19" s="48"/>
      <c r="L19" s="49"/>
      <c r="M19" s="50"/>
      <c r="N19" s="93"/>
      <c r="O19" s="2"/>
    </row>
    <row r="20" customFormat="false" ht="14" hidden="true" customHeight="false" outlineLevel="0" collapsed="false">
      <c r="A20" s="43"/>
      <c r="B20" s="52"/>
      <c r="C20" s="94"/>
      <c r="D20" s="97"/>
      <c r="E20" s="96"/>
      <c r="F20" s="97"/>
      <c r="G20" s="47"/>
      <c r="H20" s="98"/>
      <c r="I20" s="86"/>
      <c r="J20" s="99"/>
      <c r="K20" s="47"/>
      <c r="L20" s="49"/>
      <c r="M20" s="50"/>
      <c r="N20" s="93"/>
      <c r="O20" s="2"/>
    </row>
    <row r="21" customFormat="false" ht="15" hidden="true" customHeight="false" outlineLevel="0" collapsed="false">
      <c r="A21" s="56"/>
      <c r="B21" s="57"/>
      <c r="C21" s="58"/>
      <c r="D21" s="59"/>
      <c r="E21" s="60"/>
      <c r="F21" s="61"/>
      <c r="G21" s="62"/>
      <c r="H21" s="100"/>
      <c r="I21" s="101"/>
      <c r="J21" s="59"/>
      <c r="K21" s="62"/>
      <c r="L21" s="66"/>
      <c r="M21" s="67"/>
      <c r="N21" s="93"/>
      <c r="O21" s="2"/>
    </row>
    <row r="22" customFormat="false" ht="19" hidden="false" customHeight="false" outlineLevel="0" collapsed="false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 t="e">
        <f aca="false">RANK(N22,N7:N27,0)</f>
        <v>#VALUE!</v>
      </c>
    </row>
    <row r="23" customFormat="false" ht="18" hidden="false" customHeight="false" outlineLevel="0" collapsed="false">
      <c r="A23" s="102"/>
      <c r="B23" s="70"/>
      <c r="C23" s="31"/>
      <c r="D23" s="32"/>
      <c r="E23" s="33"/>
      <c r="F23" s="34"/>
      <c r="G23" s="35"/>
      <c r="H23" s="36"/>
      <c r="I23" s="33"/>
      <c r="J23" s="37"/>
      <c r="K23" s="38"/>
      <c r="L23" s="39"/>
      <c r="M23" s="40"/>
      <c r="N23" s="72"/>
      <c r="O23" s="42"/>
    </row>
    <row r="24" customFormat="false" ht="17" hidden="false" customHeight="false" outlineLevel="0" collapsed="false">
      <c r="A24" s="69"/>
      <c r="B24" s="70"/>
      <c r="C24" s="44"/>
      <c r="D24" s="45"/>
      <c r="E24" s="46"/>
      <c r="F24" s="46"/>
      <c r="G24" s="47"/>
      <c r="H24" s="45"/>
      <c r="I24" s="46"/>
      <c r="J24" s="46"/>
      <c r="K24" s="48"/>
      <c r="L24" s="49"/>
      <c r="M24" s="50"/>
      <c r="N24" s="72"/>
      <c r="O24" s="51"/>
    </row>
    <row r="25" customFormat="false" ht="18" hidden="false" customHeight="false" outlineLevel="0" collapsed="false">
      <c r="A25" s="69"/>
      <c r="B25" s="103"/>
      <c r="C25" s="44"/>
      <c r="D25" s="53"/>
      <c r="E25" s="46"/>
      <c r="F25" s="53"/>
      <c r="G25" s="47"/>
      <c r="H25" s="54"/>
      <c r="I25" s="33"/>
      <c r="J25" s="55"/>
      <c r="K25" s="47"/>
      <c r="L25" s="49"/>
      <c r="M25" s="50"/>
      <c r="N25" s="72"/>
      <c r="O25" s="51"/>
    </row>
    <row r="26" customFormat="false" ht="18" hidden="true" customHeight="false" outlineLevel="0" collapsed="false">
      <c r="A26" s="104"/>
      <c r="B26" s="105"/>
      <c r="C26" s="106"/>
      <c r="D26" s="65"/>
      <c r="E26" s="107"/>
      <c r="F26" s="108"/>
      <c r="G26" s="62"/>
      <c r="H26" s="63"/>
      <c r="I26" s="64"/>
      <c r="J26" s="65"/>
      <c r="K26" s="62"/>
      <c r="L26" s="66"/>
      <c r="M26" s="67"/>
      <c r="N26" s="72"/>
      <c r="O26" s="51"/>
    </row>
    <row r="27" customFormat="false" ht="19" hidden="true" customHeight="false" outlineLevel="0" collapsed="false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11" t="e">
        <f aca="false">RANK(N27,N7:N27,0)</f>
        <v>#VALUE!</v>
      </c>
    </row>
    <row r="28" customFormat="false" ht="18" hidden="true" customHeight="false" outlineLevel="0" collapsed="false">
      <c r="A28" s="29"/>
      <c r="B28" s="30"/>
      <c r="C28" s="112"/>
      <c r="D28" s="85"/>
      <c r="E28" s="86"/>
      <c r="F28" s="113"/>
      <c r="G28" s="35"/>
      <c r="H28" s="88"/>
      <c r="I28" s="86"/>
      <c r="J28" s="114"/>
      <c r="K28" s="38"/>
      <c r="L28" s="39"/>
      <c r="M28" s="40"/>
      <c r="N28" s="72"/>
      <c r="O28" s="51"/>
    </row>
    <row r="29" customFormat="false" ht="17" hidden="true" customHeight="false" outlineLevel="0" collapsed="false">
      <c r="A29" s="43"/>
      <c r="B29" s="30"/>
      <c r="C29" s="94"/>
      <c r="D29" s="95"/>
      <c r="E29" s="96"/>
      <c r="F29" s="96"/>
      <c r="G29" s="47"/>
      <c r="H29" s="95"/>
      <c r="I29" s="96"/>
      <c r="J29" s="96"/>
      <c r="K29" s="48"/>
      <c r="L29" s="49"/>
      <c r="M29" s="50"/>
      <c r="N29" s="72"/>
      <c r="O29" s="51"/>
    </row>
    <row r="30" customFormat="false" ht="17" hidden="true" customHeight="false" outlineLevel="0" collapsed="false">
      <c r="A30" s="43"/>
      <c r="B30" s="52"/>
      <c r="C30" s="94"/>
      <c r="D30" s="97"/>
      <c r="E30" s="96"/>
      <c r="F30" s="97"/>
      <c r="G30" s="47"/>
      <c r="H30" s="98"/>
      <c r="I30" s="86"/>
      <c r="J30" s="99"/>
      <c r="K30" s="47"/>
      <c r="L30" s="49"/>
      <c r="M30" s="50"/>
      <c r="N30" s="72"/>
      <c r="O30" s="51"/>
    </row>
    <row r="31" customFormat="false" ht="18" hidden="true" customHeight="false" outlineLevel="0" collapsed="false">
      <c r="A31" s="56"/>
      <c r="B31" s="57"/>
      <c r="C31" s="58"/>
      <c r="D31" s="59"/>
      <c r="E31" s="115"/>
      <c r="F31" s="116"/>
      <c r="G31" s="62"/>
      <c r="H31" s="100"/>
      <c r="I31" s="101"/>
      <c r="J31" s="59"/>
      <c r="K31" s="62"/>
      <c r="L31" s="66"/>
      <c r="M31" s="67"/>
      <c r="N31" s="72"/>
      <c r="O31" s="51"/>
    </row>
    <row r="32" customFormat="false" ht="19" hidden="false" customHeight="fals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1"/>
    </row>
    <row r="33" customFormat="false" ht="15" hidden="false" customHeight="false" outlineLevel="0" collapsed="false">
      <c r="A33" s="102"/>
      <c r="B33" s="70"/>
      <c r="C33" s="31"/>
      <c r="D33" s="32"/>
      <c r="E33" s="33"/>
      <c r="F33" s="34"/>
      <c r="G33" s="35"/>
      <c r="H33" s="36"/>
      <c r="I33" s="33"/>
      <c r="J33" s="114"/>
      <c r="K33" s="38"/>
      <c r="L33" s="39"/>
      <c r="M33" s="40"/>
      <c r="N33" s="72"/>
      <c r="O33" s="2"/>
    </row>
    <row r="34" customFormat="false" ht="14" hidden="false" customHeight="false" outlineLevel="0" collapsed="false">
      <c r="A34" s="69"/>
      <c r="B34" s="70"/>
      <c r="C34" s="44"/>
      <c r="D34" s="45"/>
      <c r="E34" s="46"/>
      <c r="F34" s="46"/>
      <c r="G34" s="47"/>
      <c r="H34" s="95"/>
      <c r="I34" s="96"/>
      <c r="J34" s="96"/>
      <c r="K34" s="48"/>
      <c r="L34" s="49"/>
      <c r="M34" s="50"/>
      <c r="N34" s="72"/>
      <c r="O34" s="2"/>
    </row>
    <row r="35" customFormat="false" ht="14" hidden="false" customHeight="false" outlineLevel="0" collapsed="false">
      <c r="A35" s="69"/>
      <c r="B35" s="103"/>
      <c r="C35" s="44"/>
      <c r="D35" s="53"/>
      <c r="E35" s="46"/>
      <c r="F35" s="53"/>
      <c r="G35" s="47"/>
      <c r="H35" s="98"/>
      <c r="I35" s="86"/>
      <c r="J35" s="99"/>
      <c r="K35" s="47"/>
      <c r="L35" s="49"/>
      <c r="M35" s="50"/>
      <c r="N35" s="72"/>
      <c r="O35" s="2"/>
    </row>
    <row r="36" customFormat="false" ht="15" hidden="false" customHeight="false" outlineLevel="0" collapsed="false">
      <c r="A36" s="104"/>
      <c r="B36" s="105"/>
      <c r="C36" s="106"/>
      <c r="D36" s="65"/>
      <c r="E36" s="107"/>
      <c r="F36" s="108"/>
      <c r="G36" s="62"/>
      <c r="H36" s="100"/>
      <c r="I36" s="101"/>
      <c r="J36" s="59"/>
      <c r="K36" s="62"/>
      <c r="L36" s="66"/>
      <c r="M36" s="67"/>
      <c r="N36" s="72"/>
      <c r="O36" s="2"/>
    </row>
    <row r="37" customFormat="false" ht="15" hidden="false" customHeight="false" outlineLevel="0" collapsed="false"/>
  </sheetData>
  <mergeCells count="17">
    <mergeCell ref="A1:N1"/>
    <mergeCell ref="A3:B3"/>
    <mergeCell ref="C3:J3"/>
    <mergeCell ref="K3:N3"/>
    <mergeCell ref="N5:N6"/>
    <mergeCell ref="A7:M7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</mergeCells>
  <conditionalFormatting sqref="H11:J11 D11 H10:I10 D8:F10 H8:J9 H13:J16 D13:F16 H26:J26 D26 H25:I25 D18:F25 H18:J24 H28:J31 D28:F31 D33:F36 H33:J36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1"/>
  <sheetViews>
    <sheetView showFormulas="false" showGridLines="true" showRowColHeaders="true" showZeros="true" rightToLeft="false" tabSelected="true" showOutlineSymbols="true" defaultGridColor="true" view="normal" topLeftCell="A2" colorId="64" zoomScale="110" zoomScaleNormal="110" zoomScalePageLayoutView="100" workbookViewId="0">
      <selection pane="topLeft" activeCell="H45" activeCellId="0" sqref="H45"/>
    </sheetView>
  </sheetViews>
  <sheetFormatPr defaultRowHeight="14" zeroHeight="false" outlineLevelRow="0" outlineLevelCol="0"/>
  <cols>
    <col collapsed="false" customWidth="true" hidden="false" outlineLevel="0" max="1" min="1" style="0" width="7.49"/>
    <col collapsed="false" customWidth="true" hidden="false" outlineLevel="0" max="2" min="2" style="0" width="16.15"/>
    <col collapsed="false" customWidth="true" hidden="false" outlineLevel="0" max="3" min="3" style="0" width="6.01"/>
    <col collapsed="false" customWidth="true" hidden="false" outlineLevel="0" max="4" min="4" style="0" width="5.66"/>
    <col collapsed="false" customWidth="true" hidden="false" outlineLevel="0" max="5" min="5" style="0" width="5.16"/>
    <col collapsed="false" customWidth="true" hidden="false" outlineLevel="0" max="6" min="6" style="0" width="5.01"/>
    <col collapsed="false" customWidth="true" hidden="false" outlineLevel="0" max="7" min="7" style="0" width="4.66"/>
    <col collapsed="false" customWidth="true" hidden="false" outlineLevel="0" max="9" min="8" style="0" width="6.01"/>
    <col collapsed="false" customWidth="true" hidden="false" outlineLevel="0" max="10" min="10" style="0" width="6.35"/>
    <col collapsed="false" customWidth="true" hidden="false" outlineLevel="0" max="11" min="11" style="0" width="5.33"/>
    <col collapsed="false" customWidth="true" hidden="false" outlineLevel="0" max="12" min="12" style="0" width="4.17"/>
    <col collapsed="false" customWidth="true" hidden="false" outlineLevel="0" max="13" min="13" style="0" width="3.83"/>
    <col collapsed="false" customWidth="true" hidden="false" outlineLevel="0" max="14" min="14" style="0" width="4.33"/>
    <col collapsed="false" customWidth="true" hidden="false" outlineLevel="0" max="15" min="15" style="0" width="3.65"/>
    <col collapsed="false" customWidth="true" hidden="false" outlineLevel="0" max="17" min="16" style="0" width="4.5"/>
    <col collapsed="false" customWidth="true" hidden="false" outlineLevel="0" max="18" min="18" style="0" width="4.33"/>
    <col collapsed="false" customWidth="true" hidden="false" outlineLevel="0" max="19" min="19" style="0" width="4.5"/>
    <col collapsed="false" customWidth="true" hidden="false" outlineLevel="0" max="20" min="20" style="0" width="5.01"/>
    <col collapsed="false" customWidth="true" hidden="false" outlineLevel="0" max="21" min="21" style="0" width="9.66"/>
    <col collapsed="false" customWidth="true" hidden="false" outlineLevel="0" max="22" min="22" style="0" width="9.51"/>
    <col collapsed="false" customWidth="true" hidden="false" outlineLevel="0" max="23" min="23" style="0" width="12.17"/>
    <col collapsed="false" customWidth="false" hidden="true" outlineLevel="0" max="24" min="24" style="0" width="11.52"/>
    <col collapsed="false" customWidth="true" hidden="false" outlineLevel="0" max="1025" min="25" style="0" width="8.83"/>
  </cols>
  <sheetData>
    <row r="1" customFormat="false" ht="18" hidden="false" customHeight="false" outlineLevel="0" collapsed="false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8"/>
      <c r="Y1" s="118"/>
    </row>
    <row r="2" customFormat="false" ht="1.25" hidden="false" customHeight="true" outlineLevel="0" collapsed="false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121"/>
    </row>
    <row r="3" customFormat="false" ht="14" hidden="false" customHeight="false" outlineLevel="0" collapsed="false">
      <c r="A3" s="122" t="s">
        <v>1</v>
      </c>
      <c r="B3" s="122"/>
      <c r="C3" s="123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 t="s">
        <v>3</v>
      </c>
      <c r="T3" s="124"/>
      <c r="U3" s="124"/>
      <c r="V3" s="124"/>
      <c r="W3" s="124"/>
      <c r="X3" s="121"/>
    </row>
    <row r="4" customFormat="false" ht="1.25" hidden="false" customHeight="true" outlineLevel="0" collapsed="false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0"/>
      <c r="X4" s="121"/>
    </row>
    <row r="5" customFormat="false" ht="16" hidden="false" customHeight="false" outlineLevel="0" collapsed="false">
      <c r="A5" s="125" t="s">
        <v>4</v>
      </c>
      <c r="B5" s="126" t="s">
        <v>5</v>
      </c>
      <c r="C5" s="127" t="s">
        <v>6</v>
      </c>
      <c r="D5" s="128" t="s">
        <v>7</v>
      </c>
      <c r="E5" s="128"/>
      <c r="F5" s="128"/>
      <c r="G5" s="128"/>
      <c r="H5" s="129" t="s">
        <v>8</v>
      </c>
      <c r="I5" s="129"/>
      <c r="J5" s="129"/>
      <c r="K5" s="129"/>
      <c r="L5" s="130" t="s">
        <v>9</v>
      </c>
      <c r="M5" s="130"/>
      <c r="N5" s="130"/>
      <c r="O5" s="130"/>
      <c r="P5" s="131" t="s">
        <v>10</v>
      </c>
      <c r="Q5" s="131"/>
      <c r="R5" s="131"/>
      <c r="S5" s="131"/>
      <c r="T5" s="128" t="s">
        <v>11</v>
      </c>
      <c r="U5" s="132" t="s">
        <v>12</v>
      </c>
      <c r="V5" s="131" t="s">
        <v>13</v>
      </c>
      <c r="W5" s="133"/>
      <c r="X5" s="121"/>
      <c r="Y5" s="134" t="s">
        <v>14</v>
      </c>
    </row>
    <row r="6" customFormat="false" ht="16" hidden="false" customHeight="false" outlineLevel="0" collapsed="false">
      <c r="A6" s="135" t="s">
        <v>15</v>
      </c>
      <c r="B6" s="136"/>
      <c r="C6" s="137" t="s">
        <v>16</v>
      </c>
      <c r="D6" s="138"/>
      <c r="E6" s="139"/>
      <c r="F6" s="139"/>
      <c r="G6" s="140"/>
      <c r="H6" s="141"/>
      <c r="I6" s="139"/>
      <c r="J6" s="139"/>
      <c r="K6" s="142"/>
      <c r="L6" s="143" t="s">
        <v>17</v>
      </c>
      <c r="M6" s="139" t="s">
        <v>18</v>
      </c>
      <c r="N6" s="144" t="s">
        <v>19</v>
      </c>
      <c r="O6" s="140" t="s">
        <v>20</v>
      </c>
      <c r="P6" s="145" t="s">
        <v>17</v>
      </c>
      <c r="Q6" s="139" t="s">
        <v>18</v>
      </c>
      <c r="R6" s="144" t="s">
        <v>19</v>
      </c>
      <c r="S6" s="140" t="s">
        <v>20</v>
      </c>
      <c r="T6" s="146"/>
      <c r="U6" s="147"/>
      <c r="V6" s="147" t="s">
        <v>21</v>
      </c>
      <c r="W6" s="133"/>
      <c r="X6" s="121"/>
      <c r="Y6" s="134"/>
    </row>
    <row r="7" customFormat="false" ht="19" hidden="false" customHeight="false" outlineLevel="0" collapsed="false">
      <c r="A7" s="148" t="s">
        <v>22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9" t="n">
        <f aca="false">SUM(V8:V11)-MIN(V8:V11)</f>
        <v>838.5764</v>
      </c>
      <c r="X7" s="150" t="n">
        <f aca="false">RANK(W7,W7:W27,0)</f>
        <v>4</v>
      </c>
      <c r="Y7" s="151" t="n">
        <f aca="false">RANK(W7,W7:W37)</f>
        <v>4</v>
      </c>
    </row>
    <row r="8" customFormat="false" ht="14.5" hidden="false" customHeight="true" outlineLevel="0" collapsed="false">
      <c r="A8" s="152" t="n">
        <v>58.8</v>
      </c>
      <c r="B8" s="153" t="s">
        <v>23</v>
      </c>
      <c r="C8" s="154" t="n">
        <v>2004</v>
      </c>
      <c r="D8" s="155" t="n">
        <v>660</v>
      </c>
      <c r="E8" s="156" t="n">
        <v>690</v>
      </c>
      <c r="F8" s="156" t="n">
        <v>680</v>
      </c>
      <c r="G8" s="157" t="n">
        <f aca="false">IF(MAX(D8:F8)&lt;0,0,MAX(D8:F8))/10</f>
        <v>69</v>
      </c>
      <c r="H8" s="158" t="n">
        <v>880</v>
      </c>
      <c r="I8" s="156" t="n">
        <v>910</v>
      </c>
      <c r="J8" s="156" t="n">
        <v>870</v>
      </c>
      <c r="K8" s="159" t="n">
        <f aca="false">IF(MAX(H8:J8)&lt;0,0,MAX(H8:J8))/10</f>
        <v>91</v>
      </c>
      <c r="L8" s="160" t="n">
        <v>15</v>
      </c>
      <c r="M8" s="161" t="n">
        <v>0</v>
      </c>
      <c r="N8" s="162" t="n">
        <v>0</v>
      </c>
      <c r="O8" s="163" t="n">
        <f aca="false">IF(MAX(J8:L11)&lt;0,0,MAX(L8:N8))</f>
        <v>15</v>
      </c>
      <c r="P8" s="164" t="n">
        <v>30</v>
      </c>
      <c r="Q8" s="161" t="n">
        <v>0</v>
      </c>
      <c r="R8" s="165" t="n">
        <v>0</v>
      </c>
      <c r="S8" s="166" t="n">
        <f aca="false">IF(MAX(P8:R8)&lt;0,0,MAX(P8:R8))</f>
        <v>30</v>
      </c>
      <c r="T8" s="167" t="n">
        <f aca="false">SUM(O8,S8)</f>
        <v>45</v>
      </c>
      <c r="U8" s="168" t="n">
        <f aca="false">IF(ISNUMBER(A8), (IF(175.508&lt; A8,T8, TRUNC(10^(0.75194503*((LOG((A8/175.508)/LOG(10))*(LOG((A8/175.508)/LOG(10)))))),4)*T8)), 0)</f>
        <v>66.4965</v>
      </c>
      <c r="V8" s="169" t="n">
        <f aca="false">IF(ISNUMBER(A8), (IF(175.508&lt; A8,T8, TRUNC(10^(0.75194503*((LOG((A8/175.508)/LOG(10))*(LOG((A8/175.508)/LOG(10)))))),4)*T8)), 0)+G8+K8</f>
        <v>226.4965</v>
      </c>
      <c r="W8" s="170"/>
      <c r="X8" s="51"/>
      <c r="Y8" s="171"/>
    </row>
    <row r="9" customFormat="false" ht="14.5" hidden="false" customHeight="true" outlineLevel="0" collapsed="false">
      <c r="A9" s="172" t="n">
        <v>60</v>
      </c>
      <c r="B9" s="173" t="s">
        <v>24</v>
      </c>
      <c r="C9" s="174" t="n">
        <v>2004</v>
      </c>
      <c r="D9" s="175" t="n">
        <v>660</v>
      </c>
      <c r="E9" s="176" t="n">
        <v>650</v>
      </c>
      <c r="F9" s="176" t="n">
        <v>680</v>
      </c>
      <c r="G9" s="157" t="n">
        <f aca="false">IF(MAX(D9:F9)&lt;0,0,MAX(D9:F9))/10</f>
        <v>68</v>
      </c>
      <c r="H9" s="177" t="n">
        <v>950</v>
      </c>
      <c r="I9" s="176" t="n">
        <v>1010</v>
      </c>
      <c r="J9" s="176" t="n">
        <v>950</v>
      </c>
      <c r="K9" s="159" t="n">
        <f aca="false">IF(MAX(H9:J9)&lt;0,0,MAX(H9:J9))/10</f>
        <v>101</v>
      </c>
      <c r="L9" s="178" t="n">
        <v>52</v>
      </c>
      <c r="M9" s="179" t="n">
        <v>56</v>
      </c>
      <c r="N9" s="180" t="n">
        <v>58</v>
      </c>
      <c r="O9" s="163" t="n">
        <f aca="false">IF(MAX(J9:L12)&lt;0,0,MAX(L9:N9))</f>
        <v>58</v>
      </c>
      <c r="P9" s="181" t="n">
        <v>72</v>
      </c>
      <c r="Q9" s="179" t="n">
        <v>-75</v>
      </c>
      <c r="R9" s="180" t="n">
        <v>0</v>
      </c>
      <c r="S9" s="166" t="n">
        <f aca="false">IF(MAX(P9:R9)&lt;0,0,MAX(P9:R9))</f>
        <v>72</v>
      </c>
      <c r="T9" s="167" t="n">
        <f aca="false">SUM(O9,S9)</f>
        <v>130</v>
      </c>
      <c r="U9" s="168" t="n">
        <f aca="false">IF(ISNUMBER(A9), (IF(175.508&lt; A9,T9, TRUNC(10^(0.75194503*((LOG((A9/175.508)/LOG(10))*(LOG((A9/175.508)/LOG(10)))))),4)*T9)), 0)</f>
        <v>189.371</v>
      </c>
      <c r="V9" s="169" t="n">
        <f aca="false">IF(ISNUMBER(A9), (IF(175.508&lt; A9,T9, TRUNC(10^(0.75194503*((LOG((A9/175.508)/LOG(10))*(LOG((A9/175.508)/LOG(10)))))),4)*T9)), 0)+G9+K9</f>
        <v>358.371</v>
      </c>
      <c r="W9" s="170"/>
      <c r="X9" s="51"/>
      <c r="Y9" s="171"/>
    </row>
    <row r="10" customFormat="false" ht="14.25" hidden="false" customHeight="true" outlineLevel="0" collapsed="false">
      <c r="A10" s="172" t="n">
        <v>71.6</v>
      </c>
      <c r="B10" s="173" t="s">
        <v>25</v>
      </c>
      <c r="C10" s="174" t="n">
        <v>2005</v>
      </c>
      <c r="D10" s="175" t="n">
        <v>550</v>
      </c>
      <c r="E10" s="176" t="n">
        <v>580</v>
      </c>
      <c r="F10" s="176" t="n">
        <v>580</v>
      </c>
      <c r="G10" s="157" t="n">
        <f aca="false">IF(MAX(D10:F10)&lt;0,0,MAX(D10:F10))/10</f>
        <v>58</v>
      </c>
      <c r="H10" s="177" t="n">
        <v>800</v>
      </c>
      <c r="I10" s="176" t="n">
        <v>670</v>
      </c>
      <c r="J10" s="176" t="n">
        <v>790</v>
      </c>
      <c r="K10" s="159" t="n">
        <f aca="false">IF(MAX(H10:J10)&lt;0,0,MAX(H10:J10))/10</f>
        <v>80</v>
      </c>
      <c r="L10" s="178" t="n">
        <v>33</v>
      </c>
      <c r="M10" s="182" t="n">
        <v>35</v>
      </c>
      <c r="N10" s="179" t="n">
        <v>37</v>
      </c>
      <c r="O10" s="163" t="n">
        <f aca="false">IF(MAX(J10:L13)&lt;0,0,MAX(L10:N10))</f>
        <v>37</v>
      </c>
      <c r="P10" s="183" t="n">
        <v>48</v>
      </c>
      <c r="Q10" s="182" t="n">
        <v>52</v>
      </c>
      <c r="R10" s="184" t="n">
        <v>-55</v>
      </c>
      <c r="S10" s="166" t="n">
        <f aca="false">IF(MAX(P10:R10)&lt;0,0,MAX(P10:R10))</f>
        <v>52</v>
      </c>
      <c r="T10" s="167" t="n">
        <f aca="false">SUM(O10,S10)</f>
        <v>89</v>
      </c>
      <c r="U10" s="168" t="n">
        <f aca="false">IF(ISNUMBER(A10), (IF(175.508&lt; A10,T10, TRUNC(10^(0.75194503*((LOG((A10/175.508)/LOG(10))*(LOG((A10/175.508)/LOG(10)))))),4)*T10)), 0)</f>
        <v>115.7089</v>
      </c>
      <c r="V10" s="169" t="n">
        <f aca="false">IF(ISNUMBER(A10), (IF(175.508&lt; A10,T10, TRUNC(10^(0.75194503*((LOG((A10/175.508)/LOG(10))*(LOG((A10/175.508)/LOG(10)))))),4)*T10)), 0)+G10+K10</f>
        <v>253.7089</v>
      </c>
      <c r="W10" s="170"/>
      <c r="X10" s="51"/>
      <c r="Y10" s="171"/>
    </row>
    <row r="11" customFormat="false" ht="18" hidden="false" customHeight="true" outlineLevel="0" collapsed="false">
      <c r="A11" s="185" t="n">
        <v>10</v>
      </c>
      <c r="B11" s="153"/>
      <c r="C11" s="186"/>
      <c r="D11" s="175"/>
      <c r="E11" s="176"/>
      <c r="F11" s="176"/>
      <c r="G11" s="187" t="n">
        <f aca="false">IF(MAX(D11:F11)&lt;0,0,MAX(D11:F11))/10</f>
        <v>0</v>
      </c>
      <c r="H11" s="177"/>
      <c r="I11" s="176"/>
      <c r="J11" s="176"/>
      <c r="K11" s="187" t="n">
        <f aca="false">IF(MAX(H11:J11)&lt;0,0,MAX(H11:J11))/10</f>
        <v>0</v>
      </c>
      <c r="L11" s="188"/>
      <c r="M11" s="189"/>
      <c r="N11" s="190"/>
      <c r="O11" s="191" t="n">
        <f aca="false">IF(MAX(L11:N11)&lt;0,0,MAX(L11:N11))</f>
        <v>0</v>
      </c>
      <c r="P11" s="190"/>
      <c r="Q11" s="192"/>
      <c r="R11" s="193"/>
      <c r="S11" s="194" t="n">
        <f aca="false">IF(MAX(P11:R11)&lt;0,0,MAX(P11:R11))</f>
        <v>0</v>
      </c>
      <c r="T11" s="195" t="n">
        <f aca="false">SUM(O11,S11)</f>
        <v>0</v>
      </c>
      <c r="U11" s="168" t="n">
        <f aca="false">IF(ISNUMBER(A11), (IF(175.508&lt; A11,T11, TRUNC(10^(0.75194503*((LOG((A11/175.508)/LOG(10))*(LOG((A11/175.508)/LOG(10)))))),4)*T11)), 0)</f>
        <v>0</v>
      </c>
      <c r="V11" s="169" t="n">
        <f aca="false">IF(ISNUMBER(A11), (IF(175.508&lt; A11,T11, TRUNC(10^(0.75194503*((LOG((A11/175.508)/LOG(10))*(LOG((A11/175.508)/LOG(10)))))),4)*T11)), 0)+G11+K11</f>
        <v>0</v>
      </c>
      <c r="W11" s="170"/>
      <c r="X11" s="121"/>
      <c r="Y11" s="171"/>
    </row>
    <row r="12" customFormat="false" ht="19" hidden="false" customHeight="false" outlineLevel="0" collapsed="false">
      <c r="A12" s="196" t="s">
        <v>26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49" t="n">
        <f aca="false">SUM(V13:V16)-MIN(V13:V16)</f>
        <v>850.017</v>
      </c>
      <c r="X12" s="150" t="n">
        <f aca="false">RANK(W12,W7:W27,0)</f>
        <v>3</v>
      </c>
      <c r="Y12" s="151" t="n">
        <f aca="false">RANK(W12,W7:W37)</f>
        <v>3</v>
      </c>
    </row>
    <row r="13" customFormat="false" ht="16" hidden="false" customHeight="false" outlineLevel="0" collapsed="false">
      <c r="A13" s="197" t="n">
        <v>44.9</v>
      </c>
      <c r="B13" s="153" t="s">
        <v>27</v>
      </c>
      <c r="C13" s="154" t="n">
        <v>2004</v>
      </c>
      <c r="D13" s="198" t="n">
        <v>550</v>
      </c>
      <c r="E13" s="199" t="n">
        <v>540</v>
      </c>
      <c r="F13" s="199" t="n">
        <v>560</v>
      </c>
      <c r="G13" s="159" t="n">
        <f aca="false">IF(MAX(D13:F13)&lt;0,0,MAX(D13:F13))/10</f>
        <v>56</v>
      </c>
      <c r="H13" s="198" t="n">
        <v>960</v>
      </c>
      <c r="I13" s="199" t="n">
        <v>1020</v>
      </c>
      <c r="J13" s="200" t="n">
        <v>1020</v>
      </c>
      <c r="K13" s="159" t="n">
        <f aca="false">IF(MAX(H13:J13)&lt;0,0,MAX(H13:J13))/10</f>
        <v>102</v>
      </c>
      <c r="L13" s="161" t="n">
        <v>26</v>
      </c>
      <c r="M13" s="161" t="n">
        <v>-29</v>
      </c>
      <c r="N13" s="162" t="n">
        <v>-29</v>
      </c>
      <c r="O13" s="201" t="n">
        <f aca="false">IF(MAX(L13:N13)&lt;0,0,MAX(L13:N13))</f>
        <v>26</v>
      </c>
      <c r="P13" s="164" t="n">
        <v>37</v>
      </c>
      <c r="Q13" s="161" t="n">
        <v>-39</v>
      </c>
      <c r="R13" s="162" t="n">
        <v>39</v>
      </c>
      <c r="S13" s="166" t="n">
        <f aca="false">IF(MAX(P13:R13)&lt;0,0,MAX(P13:R13))</f>
        <v>39</v>
      </c>
      <c r="T13" s="202" t="n">
        <f aca="false">SUM(O13,S13)</f>
        <v>65</v>
      </c>
      <c r="U13" s="168" t="n">
        <f aca="false">IF(ISNUMBER(A13), (IF(175.508&lt; A13,T13, TRUNC(10^(0.75194503*((LOG((A13/175.508)/LOG(10))*(LOG((A13/175.508)/LOG(10)))))),4)*T13)), 0)</f>
        <v>119.2555</v>
      </c>
      <c r="V13" s="169" t="n">
        <f aca="false">IF(ISNUMBER(A13), (IF(175.508&lt; A13,T13, TRUNC(10^(0.75194503*((LOG((A13/175.508)/LOG(10))*(LOG((A13/175.508)/LOG(10)))))),4)*T13)), 0)+G13+K13</f>
        <v>277.2555</v>
      </c>
      <c r="W13" s="203"/>
      <c r="X13" s="121"/>
      <c r="Y13" s="171"/>
    </row>
    <row r="14" customFormat="false" ht="14.5" hidden="false" customHeight="true" outlineLevel="0" collapsed="false">
      <c r="A14" s="204" t="n">
        <v>42</v>
      </c>
      <c r="B14" s="173" t="s">
        <v>28</v>
      </c>
      <c r="C14" s="174" t="n">
        <v>2005</v>
      </c>
      <c r="D14" s="205" t="n">
        <v>550</v>
      </c>
      <c r="E14" s="206" t="n">
        <v>540</v>
      </c>
      <c r="F14" s="206" t="n">
        <v>550</v>
      </c>
      <c r="G14" s="157" t="n">
        <f aca="false">IF(MAX(D14:F14)&lt;0,0,MAX(D14:F14))/10</f>
        <v>55</v>
      </c>
      <c r="H14" s="205" t="n">
        <v>770</v>
      </c>
      <c r="I14" s="206" t="n">
        <v>750</v>
      </c>
      <c r="J14" s="207" t="n">
        <v>780</v>
      </c>
      <c r="K14" s="157" t="n">
        <f aca="false">IF(MAX(H14:J14)&lt;0,0,MAX(H14:J14))/10</f>
        <v>78</v>
      </c>
      <c r="L14" s="178" t="n">
        <v>25</v>
      </c>
      <c r="M14" s="179" t="n">
        <v>28</v>
      </c>
      <c r="N14" s="179" t="n">
        <v>-30</v>
      </c>
      <c r="O14" s="163" t="n">
        <f aca="false">IF(MAX(L14:N14)&lt;0,0,MAX(L14:N14))</f>
        <v>28</v>
      </c>
      <c r="P14" s="181" t="n">
        <v>31</v>
      </c>
      <c r="Q14" s="179" t="n">
        <v>34</v>
      </c>
      <c r="R14" s="180" t="n">
        <v>37</v>
      </c>
      <c r="S14" s="208" t="n">
        <f aca="false">IF(MAX(P14:R14)&lt;0,0,MAX(P14:R14))</f>
        <v>37</v>
      </c>
      <c r="T14" s="167" t="n">
        <f aca="false">SUM(O14,S14)</f>
        <v>65</v>
      </c>
      <c r="U14" s="168" t="n">
        <f aca="false">IF(ISNUMBER(A14), (IF(175.508&lt; A14,T14, TRUNC(10^(0.75194503*((LOG((A14/175.508)/LOG(10))*(LOG((A14/175.508)/LOG(10)))))),4)*T14)), 0)</f>
        <v>126.7435</v>
      </c>
      <c r="V14" s="169" t="n">
        <f aca="false">IF(ISNUMBER(A14), (IF(175.508&lt; A14,T14, TRUNC(10^(0.75194503*((LOG((A14/175.508)/LOG(10))*(LOG((A14/175.508)/LOG(10)))))),4)*T14)), 0)+G14+K14</f>
        <v>259.7435</v>
      </c>
      <c r="W14" s="203"/>
      <c r="X14" s="121"/>
      <c r="Y14" s="171"/>
    </row>
    <row r="15" customFormat="false" ht="16" hidden="false" customHeight="false" outlineLevel="0" collapsed="false">
      <c r="A15" s="204" t="n">
        <v>39.7</v>
      </c>
      <c r="B15" s="173" t="s">
        <v>29</v>
      </c>
      <c r="C15" s="174" t="n">
        <v>2005</v>
      </c>
      <c r="D15" s="205" t="n">
        <v>670</v>
      </c>
      <c r="E15" s="206" t="n">
        <v>690</v>
      </c>
      <c r="F15" s="206" t="n">
        <v>680</v>
      </c>
      <c r="G15" s="157" t="n">
        <f aca="false">IF(MAX(D15:F15)&lt;0,0,MAX(D15:F15))/10</f>
        <v>69</v>
      </c>
      <c r="H15" s="205" t="n">
        <v>940</v>
      </c>
      <c r="I15" s="206" t="n">
        <v>910</v>
      </c>
      <c r="J15" s="207" t="n">
        <v>1000</v>
      </c>
      <c r="K15" s="157" t="n">
        <f aca="false">IF(MAX(H15:J15)&lt;0,0,MAX(H15:J15))/10</f>
        <v>100</v>
      </c>
      <c r="L15" s="178" t="n">
        <v>-30</v>
      </c>
      <c r="M15" s="179" t="n">
        <v>30</v>
      </c>
      <c r="N15" s="180" t="n">
        <v>-33</v>
      </c>
      <c r="O15" s="163" t="n">
        <f aca="false">IF(MAX(L15:N15)&lt;0,0,MAX(L15:N15))</f>
        <v>30</v>
      </c>
      <c r="P15" s="181" t="n">
        <v>37</v>
      </c>
      <c r="Q15" s="179" t="n">
        <v>40</v>
      </c>
      <c r="R15" s="180" t="n">
        <v>-43</v>
      </c>
      <c r="S15" s="208" t="n">
        <f aca="false">IF(MAX(P15:R15)&lt;0,0,MAX(P15:R15))</f>
        <v>40</v>
      </c>
      <c r="T15" s="167" t="n">
        <f aca="false">SUM(O15,S15)</f>
        <v>70</v>
      </c>
      <c r="U15" s="168" t="n">
        <f aca="false">IF(ISNUMBER(A15), (IF(175.508&lt; A15,T15, TRUNC(10^(0.75194503*((LOG((A15/175.508)/LOG(10))*(LOG((A15/175.508)/LOG(10)))))),4)*T15)), 0)</f>
        <v>144.018</v>
      </c>
      <c r="V15" s="169" t="n">
        <f aca="false">IF(ISNUMBER(A15), (IF(175.508&lt; A15,T15, TRUNC(10^(0.75194503*((LOG((A15/175.508)/LOG(10))*(LOG((A15/175.508)/LOG(10)))))),4)*T15)), 0)+G15+K15</f>
        <v>313.018</v>
      </c>
      <c r="W15" s="203"/>
      <c r="X15" s="121"/>
      <c r="Y15" s="171"/>
    </row>
    <row r="16" customFormat="false" ht="15" hidden="false" customHeight="true" outlineLevel="0" collapsed="false">
      <c r="A16" s="185" t="n">
        <v>10</v>
      </c>
      <c r="B16" s="153"/>
      <c r="C16" s="186"/>
      <c r="D16" s="175"/>
      <c r="E16" s="176"/>
      <c r="F16" s="176"/>
      <c r="G16" s="187" t="n">
        <f aca="false">IF(MAX(D16:F16)&lt;0,0,MAX(D16:F16))/10</f>
        <v>0</v>
      </c>
      <c r="H16" s="177"/>
      <c r="I16" s="176"/>
      <c r="J16" s="176"/>
      <c r="K16" s="187" t="n">
        <f aca="false">IF(MAX(H16:J16)&lt;0,0,MAX(H16:J16))/10</f>
        <v>0</v>
      </c>
      <c r="L16" s="188"/>
      <c r="M16" s="189"/>
      <c r="N16" s="190"/>
      <c r="O16" s="191" t="n">
        <f aca="false">IF(MAX(L16:N16)&lt;0,0,MAX(L16:N16))</f>
        <v>0</v>
      </c>
      <c r="P16" s="190"/>
      <c r="Q16" s="192"/>
      <c r="R16" s="193"/>
      <c r="S16" s="194" t="n">
        <f aca="false">IF(MAX(P16:R16)&lt;0,0,MAX(P16:R16))</f>
        <v>0</v>
      </c>
      <c r="T16" s="195" t="n">
        <f aca="false">SUM(O16,S16)</f>
        <v>0</v>
      </c>
      <c r="U16" s="168" t="n">
        <f aca="false">IF(ISNUMBER(A16), (IF(175.508&lt; A16,T16, TRUNC(10^(0.75194503*((LOG((A16/175.508)/LOG(10))*(LOG((A16/175.508)/LOG(10)))))),4)*T16)), 0)</f>
        <v>0</v>
      </c>
      <c r="V16" s="169" t="n">
        <f aca="false">IF(ISNUMBER(A16), (IF(175.508&lt; A16,T16, TRUNC(10^(0.75194503*((LOG((A16/175.508)/LOG(10))*(LOG((A16/175.508)/LOG(10)))))),4)*T16)), 0)+G16+K16</f>
        <v>0</v>
      </c>
      <c r="W16" s="203"/>
      <c r="X16" s="121"/>
      <c r="Y16" s="171"/>
    </row>
    <row r="17" customFormat="false" ht="19" hidden="false" customHeight="false" outlineLevel="0" collapsed="false">
      <c r="A17" s="196" t="s">
        <v>30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49" t="n">
        <f aca="false">SUM(V18:V21)-MIN(V18:V21)</f>
        <v>871.0926</v>
      </c>
      <c r="X17" s="150" t="n">
        <f aca="false">RANK(W17,W7:W27,0)</f>
        <v>2</v>
      </c>
      <c r="Y17" s="151" t="n">
        <f aca="false">RANK(W17,W7:W37)</f>
        <v>2</v>
      </c>
    </row>
    <row r="18" customFormat="false" ht="16" hidden="false" customHeight="false" outlineLevel="0" collapsed="false">
      <c r="A18" s="197" t="n">
        <v>63</v>
      </c>
      <c r="B18" s="153" t="s">
        <v>31</v>
      </c>
      <c r="C18" s="154" t="n">
        <v>2004</v>
      </c>
      <c r="D18" s="155" t="n">
        <v>740</v>
      </c>
      <c r="E18" s="156" t="n">
        <v>710</v>
      </c>
      <c r="F18" s="156" t="n">
        <v>710</v>
      </c>
      <c r="G18" s="159" t="n">
        <f aca="false">IF(MAX(D18:F18)&lt;0,0,MAX(D18:F18))/10</f>
        <v>74</v>
      </c>
      <c r="H18" s="158" t="n">
        <v>970</v>
      </c>
      <c r="I18" s="156" t="n">
        <v>980</v>
      </c>
      <c r="J18" s="156" t="n">
        <v>880</v>
      </c>
      <c r="K18" s="159" t="n">
        <f aca="false">IF(MAX(H18:J18)&lt;0,0,MAX(H18:J18))/10</f>
        <v>98</v>
      </c>
      <c r="L18" s="160" t="n">
        <v>51</v>
      </c>
      <c r="M18" s="161" t="n">
        <v>54</v>
      </c>
      <c r="N18" s="162" t="n">
        <v>56</v>
      </c>
      <c r="O18" s="201" t="n">
        <f aca="false">IF(MAX(L18:N18)&lt;0,0,MAX(L18:N18))</f>
        <v>56</v>
      </c>
      <c r="P18" s="164" t="n">
        <v>68</v>
      </c>
      <c r="Q18" s="161" t="n">
        <v>71</v>
      </c>
      <c r="R18" s="165" t="n">
        <v>73</v>
      </c>
      <c r="S18" s="166" t="n">
        <f aca="false">IF(MAX(P18:R18)&lt;0,0,MAX(P18:R18))</f>
        <v>73</v>
      </c>
      <c r="T18" s="202" t="n">
        <f aca="false">SUM(O18,S18)</f>
        <v>129</v>
      </c>
      <c r="U18" s="168" t="n">
        <f aca="false">IF(ISNUMBER(A18), (IF(175.508&lt; A18,T18, TRUNC(10^(0.75194503*((LOG((A18/175.508)/LOG(10))*(LOG((A18/175.508)/LOG(10)))))),4)*T18)), 0)</f>
        <v>181.7352</v>
      </c>
      <c r="V18" s="169" t="n">
        <f aca="false">IF(ISNUMBER(A18), (IF(175.508&lt; A18,T18, TRUNC(10^(0.75194503*((LOG((A18/175.508)/LOG(10))*(LOG((A18/175.508)/LOG(10)))))),4)*T18)), 0)+G18+K18</f>
        <v>353.7352</v>
      </c>
      <c r="W18" s="209"/>
      <c r="X18" s="121"/>
      <c r="Y18" s="171"/>
    </row>
    <row r="19" customFormat="false" ht="16" hidden="false" customHeight="false" outlineLevel="0" collapsed="false">
      <c r="A19" s="172" t="n">
        <v>70.2</v>
      </c>
      <c r="B19" s="173" t="s">
        <v>32</v>
      </c>
      <c r="C19" s="174" t="n">
        <v>2005</v>
      </c>
      <c r="D19" s="175" t="n">
        <v>450</v>
      </c>
      <c r="E19" s="176" t="n">
        <v>450</v>
      </c>
      <c r="F19" s="176" t="n">
        <v>460</v>
      </c>
      <c r="G19" s="157" t="n">
        <f aca="false">IF(MAX(D19:F19)&lt;0,0,MAX(D19:F19))/10</f>
        <v>46</v>
      </c>
      <c r="H19" s="177" t="n">
        <v>540</v>
      </c>
      <c r="I19" s="176" t="n">
        <v>590</v>
      </c>
      <c r="J19" s="176" t="n">
        <v>620</v>
      </c>
      <c r="K19" s="157" t="n">
        <f aca="false">IF(MAX(H19:J19)&lt;0,0,MAX(H19:J19))/10</f>
        <v>62</v>
      </c>
      <c r="L19" s="178" t="n">
        <v>30</v>
      </c>
      <c r="M19" s="179" t="n">
        <v>34</v>
      </c>
      <c r="N19" s="180" t="n">
        <v>-36</v>
      </c>
      <c r="O19" s="163" t="n">
        <f aca="false">IF(MAX(L19:N19)&lt;0,0,MAX(L19:N19))</f>
        <v>34</v>
      </c>
      <c r="P19" s="181" t="n">
        <v>41</v>
      </c>
      <c r="Q19" s="179" t="n">
        <v>45</v>
      </c>
      <c r="R19" s="180" t="n">
        <v>-47</v>
      </c>
      <c r="S19" s="208" t="n">
        <f aca="false">IF(MAX(P19:R19)&lt;0,0,MAX(P19:R19))</f>
        <v>45</v>
      </c>
      <c r="T19" s="167" t="n">
        <f aca="false">SUM(O19,S19)</f>
        <v>79</v>
      </c>
      <c r="U19" s="168" t="n">
        <f aca="false">IF(ISNUMBER(A19), (IF(175.508&lt; A19,T19, TRUNC(10^(0.75194503*((LOG((A19/175.508)/LOG(10))*(LOG((A19/175.508)/LOG(10)))))),4)*T19)), 0)</f>
        <v>103.9166</v>
      </c>
      <c r="V19" s="169" t="n">
        <f aca="false">IF(ISNUMBER(A19), (IF(175.508&lt; A19,T19, TRUNC(10^(0.75194503*((LOG((A19/175.508)/LOG(10))*(LOG((A19/175.508)/LOG(10)))))),4)*T19)), 0)+G19+K19</f>
        <v>211.9166</v>
      </c>
      <c r="W19" s="209"/>
      <c r="X19" s="121"/>
      <c r="Y19" s="171"/>
    </row>
    <row r="20" customFormat="false" ht="16" hidden="false" customHeight="false" outlineLevel="0" collapsed="false">
      <c r="A20" s="210" t="n">
        <v>25.4</v>
      </c>
      <c r="B20" s="211" t="s">
        <v>33</v>
      </c>
      <c r="C20" s="212" t="n">
        <v>2006</v>
      </c>
      <c r="D20" s="175" t="n">
        <v>470</v>
      </c>
      <c r="E20" s="176" t="n">
        <v>470</v>
      </c>
      <c r="F20" s="176" t="n">
        <v>480</v>
      </c>
      <c r="G20" s="157" t="n">
        <f aca="false">IF(MAX(D20:F20)&lt;0,0,MAX(D20:F20))/10</f>
        <v>48</v>
      </c>
      <c r="H20" s="177" t="n">
        <v>480</v>
      </c>
      <c r="I20" s="176" t="n">
        <v>420</v>
      </c>
      <c r="J20" s="176" t="n">
        <v>490</v>
      </c>
      <c r="K20" s="157" t="n">
        <f aca="false">IF(MAX(H20:J20)&lt;0,0,MAX(H20:J20))/10</f>
        <v>49</v>
      </c>
      <c r="L20" s="178" t="n">
        <v>16</v>
      </c>
      <c r="M20" s="182" t="n">
        <v>18</v>
      </c>
      <c r="N20" s="182" t="n">
        <v>-20</v>
      </c>
      <c r="O20" s="163" t="n">
        <f aca="false">IF(MAX(L20:N20)&lt;0,0,MAX(L20:N20))</f>
        <v>18</v>
      </c>
      <c r="P20" s="181" t="n">
        <v>27</v>
      </c>
      <c r="Q20" s="179" t="n">
        <v>-29</v>
      </c>
      <c r="R20" s="180" t="n">
        <v>29</v>
      </c>
      <c r="S20" s="208" t="n">
        <f aca="false">IF(MAX(P20:R20)&lt;0,0,MAX(P20:R20))</f>
        <v>29</v>
      </c>
      <c r="T20" s="167" t="n">
        <f aca="false">SUM(O20,S20)</f>
        <v>47</v>
      </c>
      <c r="U20" s="168" t="n">
        <f aca="false">IF(ISNUMBER(A20), (IF(175.508&lt; A20,T20, TRUNC(10^(0.75194503*((LOG((A20/175.508)/LOG(10))*(LOG((A20/175.508)/LOG(10)))))),4)*T20)), 0)</f>
        <v>159.2172</v>
      </c>
      <c r="V20" s="169" t="n">
        <f aca="false">IF(ISNUMBER(A20), (IF(175.508&lt; A20,T20, TRUNC(10^(0.75194503*((LOG((A20/175.508)/LOG(10))*(LOG((A20/175.508)/LOG(10)))))),4)*T20)), 0)+G20+K20</f>
        <v>256.2172</v>
      </c>
      <c r="W20" s="209"/>
      <c r="X20" s="121"/>
      <c r="Y20" s="171"/>
    </row>
    <row r="21" customFormat="false" ht="17.25" hidden="false" customHeight="true" outlineLevel="0" collapsed="false">
      <c r="A21" s="185" t="n">
        <v>63.1</v>
      </c>
      <c r="B21" s="153" t="s">
        <v>34</v>
      </c>
      <c r="C21" s="186" t="n">
        <v>2004</v>
      </c>
      <c r="D21" s="175" t="n">
        <v>640</v>
      </c>
      <c r="E21" s="176" t="n">
        <v>650</v>
      </c>
      <c r="F21" s="176" t="n">
        <v>640</v>
      </c>
      <c r="G21" s="187" t="n">
        <f aca="false">IF(MAX(D21:F21)&lt;0,0,MAX(D21:F21))/10</f>
        <v>65</v>
      </c>
      <c r="H21" s="177" t="n">
        <v>920</v>
      </c>
      <c r="I21" s="176" t="n">
        <v>860</v>
      </c>
      <c r="J21" s="176" t="n">
        <v>850</v>
      </c>
      <c r="K21" s="187" t="n">
        <f aca="false">IF(MAX(H21:J21)&lt;0,0,MAX(H21:J21))/10</f>
        <v>92</v>
      </c>
      <c r="L21" s="188" t="n">
        <v>28</v>
      </c>
      <c r="M21" s="189" t="n">
        <v>31</v>
      </c>
      <c r="N21" s="190" t="n">
        <v>-33</v>
      </c>
      <c r="O21" s="191" t="n">
        <f aca="false">IF(MAX(L21:N21)&lt;0,0,MAX(L21:N21))</f>
        <v>31</v>
      </c>
      <c r="P21" s="190" t="n">
        <v>39</v>
      </c>
      <c r="Q21" s="192" t="n">
        <v>41</v>
      </c>
      <c r="R21" s="193" t="n">
        <v>43</v>
      </c>
      <c r="S21" s="194" t="n">
        <f aca="false">IF(MAX(P21:R21)&lt;0,0,MAX(P21:R21))</f>
        <v>43</v>
      </c>
      <c r="T21" s="195" t="n">
        <f aca="false">SUM(O21,S21)</f>
        <v>74</v>
      </c>
      <c r="U21" s="168" t="n">
        <f aca="false">IF(ISNUMBER(A21), (IF(175.508&lt; A21,T21, TRUNC(10^(0.75194503*((LOG((A21/175.508)/LOG(10))*(LOG((A21/175.508)/LOG(10)))))),4)*T21)), 0)</f>
        <v>104.1402</v>
      </c>
      <c r="V21" s="169" t="n">
        <f aca="false">IF(ISNUMBER(A21), (IF(175.508&lt; A21,T21, TRUNC(10^(0.75194503*((LOG((A21/175.508)/LOG(10))*(LOG((A21/175.508)/LOG(10)))))),4)*T21)), 0)+G21+K21</f>
        <v>261.1402</v>
      </c>
      <c r="W21" s="209"/>
      <c r="X21" s="121"/>
      <c r="Y21" s="171"/>
    </row>
    <row r="22" customFormat="false" ht="19" hidden="false" customHeight="false" outlineLevel="0" collapsed="false">
      <c r="A22" s="148" t="s">
        <v>35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 t="n">
        <f aca="false">SUM(V23:V26)-MIN(V23:V26)</f>
        <v>685.3393</v>
      </c>
      <c r="X22" s="150" t="n">
        <f aca="false">RANK(W22,W7:W27,0)</f>
        <v>5</v>
      </c>
      <c r="Y22" s="151" t="n">
        <f aca="false">RANK(W22,W7:W37)</f>
        <v>5</v>
      </c>
      <c r="AA22" s="213"/>
    </row>
    <row r="23" customFormat="false" ht="14.5" hidden="false" customHeight="true" outlineLevel="0" collapsed="false">
      <c r="A23" s="152" t="n">
        <v>34.9</v>
      </c>
      <c r="B23" s="153" t="s">
        <v>36</v>
      </c>
      <c r="C23" s="154" t="n">
        <v>2007</v>
      </c>
      <c r="D23" s="155" t="n">
        <v>520</v>
      </c>
      <c r="E23" s="156" t="n">
        <v>520</v>
      </c>
      <c r="F23" s="156" t="n">
        <v>530</v>
      </c>
      <c r="G23" s="159" t="n">
        <f aca="false">IF(MAX(D23:F23)&lt;0,0,MAX(D23:F23))/10</f>
        <v>53</v>
      </c>
      <c r="H23" s="158" t="n">
        <v>470</v>
      </c>
      <c r="I23" s="156" t="n">
        <v>380</v>
      </c>
      <c r="J23" s="156" t="n">
        <v>450</v>
      </c>
      <c r="K23" s="159" t="n">
        <f aca="false">IF(MAX(H23:J23)&lt;0,0,MAX(H23:J23))/10</f>
        <v>47</v>
      </c>
      <c r="L23" s="160" t="n">
        <v>17</v>
      </c>
      <c r="M23" s="161" t="n">
        <v>-20</v>
      </c>
      <c r="N23" s="162" t="n">
        <v>-20</v>
      </c>
      <c r="O23" s="201" t="n">
        <f aca="false">IF(MAX(L23:N23)&lt;0,0,MAX(L23:N23))</f>
        <v>17</v>
      </c>
      <c r="P23" s="164" t="n">
        <v>20</v>
      </c>
      <c r="Q23" s="161" t="n">
        <v>23</v>
      </c>
      <c r="R23" s="165" t="n">
        <v>-25</v>
      </c>
      <c r="S23" s="166" t="n">
        <f aca="false">IF(MAX(P23:R23)&lt;0,0,MAX(P23:R23))</f>
        <v>23</v>
      </c>
      <c r="T23" s="202" t="n">
        <f aca="false">SUM(O23,S23)</f>
        <v>40</v>
      </c>
      <c r="U23" s="168" t="n">
        <f aca="false">IF(ISNUMBER(A23), (IF(175.508&lt; A23,T23, TRUNC(10^(0.75194503*((LOG((A23/175.508)/LOG(10))*(LOG((A23/175.508)/LOG(10)))))),4)*T23)), 0)</f>
        <v>93.768</v>
      </c>
      <c r="V23" s="169" t="n">
        <f aca="false">IF(ISNUMBER(A23), (IF(175.508&lt; A23,T23, TRUNC(10^(0.75194503*((LOG((A23/175.508)/LOG(10))*(LOG((A23/175.508)/LOG(10)))))),4)*T23)), 0)+G23+K23</f>
        <v>193.768</v>
      </c>
      <c r="W23" s="203"/>
      <c r="X23" s="51"/>
      <c r="Y23" s="171"/>
    </row>
    <row r="24" customFormat="false" ht="14.5" hidden="false" customHeight="true" outlineLevel="0" collapsed="false">
      <c r="A24" s="204" t="n">
        <v>62.5</v>
      </c>
      <c r="B24" s="173" t="s">
        <v>37</v>
      </c>
      <c r="C24" s="174" t="n">
        <v>2005</v>
      </c>
      <c r="D24" s="175" t="n">
        <v>550</v>
      </c>
      <c r="E24" s="176" t="n">
        <v>510</v>
      </c>
      <c r="F24" s="176" t="n">
        <v>500</v>
      </c>
      <c r="G24" s="157" t="n">
        <f aca="false">IF(MAX(D24:F24)&lt;0,0,MAX(D24:F24))/10</f>
        <v>55</v>
      </c>
      <c r="H24" s="177" t="n">
        <v>650</v>
      </c>
      <c r="I24" s="176" t="n">
        <v>680</v>
      </c>
      <c r="J24" s="176" t="n">
        <v>670</v>
      </c>
      <c r="K24" s="157" t="n">
        <f aca="false">IF(MAX(H24:J24)&lt;0,0,MAX(H24:J24))/10</f>
        <v>68</v>
      </c>
      <c r="L24" s="178" t="n">
        <v>30</v>
      </c>
      <c r="M24" s="179" t="n">
        <v>34</v>
      </c>
      <c r="N24" s="180" t="n">
        <v>-36</v>
      </c>
      <c r="O24" s="163" t="n">
        <f aca="false">IF(MAX(L24:N24)&lt;0,0,MAX(L24:N24))</f>
        <v>34</v>
      </c>
      <c r="P24" s="181" t="n">
        <v>38</v>
      </c>
      <c r="Q24" s="179" t="n">
        <v>41</v>
      </c>
      <c r="R24" s="180" t="n">
        <v>43</v>
      </c>
      <c r="S24" s="208" t="n">
        <f aca="false">IF(MAX(P24:R24)&lt;0,0,MAX(P24:R24))</f>
        <v>43</v>
      </c>
      <c r="T24" s="202" t="n">
        <f aca="false">SUM(O24,S24)</f>
        <v>77</v>
      </c>
      <c r="U24" s="168" t="n">
        <f aca="false">IF(ISNUMBER(A24), (IF(175.508&lt; A24,T24, TRUNC(10^(0.75194503*((LOG((A24/175.508)/LOG(10))*(LOG((A24/175.508)/LOG(10)))))),4)*T24)), 0)</f>
        <v>109.0628</v>
      </c>
      <c r="V24" s="169" t="n">
        <f aca="false">IF(ISNUMBER(A24), (IF(175.508&lt; A24,T24, TRUNC(10^(0.75194503*((LOG((A24/175.508)/LOG(10))*(LOG((A24/175.508)/LOG(10)))))),4)*T24)), 0)+G24+K24</f>
        <v>232.0628</v>
      </c>
      <c r="W24" s="203"/>
      <c r="X24" s="51"/>
      <c r="Y24" s="171"/>
    </row>
    <row r="25" customFormat="false" ht="14.5" hidden="false" customHeight="true" outlineLevel="0" collapsed="false">
      <c r="A25" s="204" t="n">
        <v>22.3</v>
      </c>
      <c r="B25" s="173" t="s">
        <v>38</v>
      </c>
      <c r="C25" s="174" t="n">
        <v>2007</v>
      </c>
      <c r="D25" s="175" t="n">
        <v>490</v>
      </c>
      <c r="E25" s="176" t="n">
        <v>480</v>
      </c>
      <c r="F25" s="176" t="n">
        <v>480</v>
      </c>
      <c r="G25" s="157" t="n">
        <f aca="false">IF(MAX(D25:F25)&lt;0,0,MAX(D25:F25))/10</f>
        <v>49</v>
      </c>
      <c r="H25" s="177" t="n">
        <v>370</v>
      </c>
      <c r="I25" s="176" t="n">
        <v>430</v>
      </c>
      <c r="J25" s="176" t="n">
        <v>370</v>
      </c>
      <c r="K25" s="157" t="n">
        <f aca="false">IF(MAX(H25:J25)&lt;0,0,MAX(H25:J25))/10</f>
        <v>43</v>
      </c>
      <c r="L25" s="178" t="n">
        <v>12</v>
      </c>
      <c r="M25" s="179" t="n">
        <v>15</v>
      </c>
      <c r="N25" s="179" t="n">
        <v>-17</v>
      </c>
      <c r="O25" s="163" t="n">
        <f aca="false">IF(MAX(L25:N25)&lt;0,0,MAX(L25:N25))</f>
        <v>15</v>
      </c>
      <c r="P25" s="183" t="n">
        <v>15</v>
      </c>
      <c r="Q25" s="182" t="n">
        <v>18</v>
      </c>
      <c r="R25" s="184" t="n">
        <v>20</v>
      </c>
      <c r="S25" s="208" t="n">
        <f aca="false">IF(MAX(P25:R25)&lt;0,0,MAX(P25:R25))</f>
        <v>20</v>
      </c>
      <c r="T25" s="202" t="n">
        <f aca="false">SUM(O25,S25)</f>
        <v>35</v>
      </c>
      <c r="U25" s="168" t="n">
        <f aca="false">IF(ISNUMBER(A25), (IF(175.508&lt; A25,T25, TRUNC(10^(0.75194503*((LOG((A25/175.508)/LOG(10))*(LOG((A25/175.508)/LOG(10)))))),4)*T25)), 0)</f>
        <v>140.5145</v>
      </c>
      <c r="V25" s="169" t="n">
        <f aca="false">IF(ISNUMBER(A25), (IF(175.508&lt; A25,T25, TRUNC(10^(0.75194503*((LOG((A25/175.508)/LOG(10))*(LOG((A25/175.508)/LOG(10)))))),4)*T25)), 0)+G25+K25</f>
        <v>232.5145</v>
      </c>
      <c r="W25" s="203"/>
      <c r="X25" s="51"/>
      <c r="Y25" s="171"/>
    </row>
    <row r="26" customFormat="false" ht="17.25" hidden="false" customHeight="true" outlineLevel="0" collapsed="false">
      <c r="A26" s="210" t="n">
        <v>47</v>
      </c>
      <c r="B26" s="214" t="s">
        <v>39</v>
      </c>
      <c r="C26" s="215" t="n">
        <v>2007</v>
      </c>
      <c r="D26" s="175" t="n">
        <v>530</v>
      </c>
      <c r="E26" s="176" t="n">
        <v>540</v>
      </c>
      <c r="F26" s="176" t="n">
        <v>530</v>
      </c>
      <c r="G26" s="216" t="n">
        <f aca="false">IF(MAX(D26:F26)&lt;0,0,MAX(D26:F26))/10</f>
        <v>54</v>
      </c>
      <c r="H26" s="177" t="n">
        <v>600</v>
      </c>
      <c r="I26" s="176" t="n">
        <v>610</v>
      </c>
      <c r="J26" s="176" t="n">
        <v>610</v>
      </c>
      <c r="K26" s="216" t="n">
        <f aca="false">IF(MAX(H26:J26)&lt;0,0,MAX(H26:J26))/10</f>
        <v>61</v>
      </c>
      <c r="L26" s="217" t="n">
        <v>24</v>
      </c>
      <c r="M26" s="179" t="n">
        <v>26</v>
      </c>
      <c r="N26" s="218" t="n">
        <v>-28</v>
      </c>
      <c r="O26" s="219" t="n">
        <f aca="false">IF(MAX(L26:N26)&lt;0,0,MAX(L26:N26))</f>
        <v>26</v>
      </c>
      <c r="P26" s="218" t="n">
        <v>32</v>
      </c>
      <c r="Q26" s="220" t="n">
        <v>34</v>
      </c>
      <c r="R26" s="218" t="n">
        <v>-36</v>
      </c>
      <c r="S26" s="221" t="n">
        <f aca="false">IF(MAX(P26:R26)&lt;0,0,MAX(P26:R26))</f>
        <v>34</v>
      </c>
      <c r="T26" s="202" t="n">
        <f aca="false">SUM(O26,S26)</f>
        <v>60</v>
      </c>
      <c r="U26" s="168" t="n">
        <f aca="false">IF(ISNUMBER(A26), (IF(175.508&lt; A26,T26, TRUNC(10^(0.75194503*((LOG((A26/175.508)/LOG(10))*(LOG((A26/175.508)/LOG(10)))))),4)*T26)), 0)</f>
        <v>105.762</v>
      </c>
      <c r="V26" s="169" t="n">
        <f aca="false">IF(ISNUMBER(A26), (IF(175.508&lt; A26,T26, TRUNC(10^(0.75194503*((LOG((A26/175.508)/LOG(10))*(LOG((A26/175.508)/LOG(10)))))),4)*T26)), 0)+G26+K26</f>
        <v>220.762</v>
      </c>
      <c r="W26" s="203"/>
      <c r="X26" s="121"/>
      <c r="Y26" s="171"/>
    </row>
    <row r="27" customFormat="false" ht="19" hidden="false" customHeight="false" outlineLevel="0" collapsed="false">
      <c r="A27" s="196" t="s">
        <v>40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49" t="n">
        <f aca="false">SUM(V28:V31)-MIN(V28:V31)</f>
        <v>922.6704</v>
      </c>
      <c r="X27" s="150" t="n">
        <f aca="false">RANK(W27,W7:W27,0)</f>
        <v>1</v>
      </c>
      <c r="Y27" s="151" t="n">
        <f aca="false">RANK(W27,W7:W37)</f>
        <v>1</v>
      </c>
    </row>
    <row r="28" customFormat="false" ht="16" hidden="false" customHeight="false" outlineLevel="0" collapsed="false">
      <c r="A28" s="197" t="n">
        <v>38</v>
      </c>
      <c r="B28" s="153" t="s">
        <v>41</v>
      </c>
      <c r="C28" s="154" t="n">
        <v>2006</v>
      </c>
      <c r="D28" s="198" t="n">
        <v>670</v>
      </c>
      <c r="E28" s="199" t="n">
        <v>690</v>
      </c>
      <c r="F28" s="199" t="n">
        <v>660</v>
      </c>
      <c r="G28" s="159" t="n">
        <f aca="false">IF(MAX(D28:F28)&lt;0,0,MAX(D28:F28))/10</f>
        <v>69</v>
      </c>
      <c r="H28" s="198" t="n">
        <v>640</v>
      </c>
      <c r="I28" s="199" t="n">
        <v>610</v>
      </c>
      <c r="J28" s="200" t="n">
        <v>700</v>
      </c>
      <c r="K28" s="159" t="n">
        <f aca="false">IF(MAX(H28:J28)&lt;0,0,MAX(H28:J28))/10</f>
        <v>70</v>
      </c>
      <c r="L28" s="222" t="n">
        <v>30</v>
      </c>
      <c r="M28" s="222" t="n">
        <v>33</v>
      </c>
      <c r="N28" s="222" t="n">
        <v>-35</v>
      </c>
      <c r="O28" s="201" t="n">
        <f aca="false">IF(MAX(L28:N28)&lt;0,0,MAX(L28:N28))</f>
        <v>33</v>
      </c>
      <c r="P28" s="164" t="n">
        <v>40</v>
      </c>
      <c r="Q28" s="223" t="n">
        <v>43</v>
      </c>
      <c r="R28" s="164" t="n">
        <v>45</v>
      </c>
      <c r="S28" s="166" t="n">
        <f aca="false">IF(MAX(P28:R28)&lt;0,0,MAX(P28:R28))</f>
        <v>45</v>
      </c>
      <c r="T28" s="202" t="n">
        <f aca="false">SUM(O28,S28)</f>
        <v>78</v>
      </c>
      <c r="U28" s="168" t="n">
        <f aca="false">IF(ISNUMBER(A28), (IF(175.508&lt; A28,T28, TRUNC(10^(0.75194503*((LOG((A28/175.508)/LOG(10))*(LOG((A28/175.508)/LOG(10)))))),4)*T28)), 0)</f>
        <v>167.544</v>
      </c>
      <c r="V28" s="169" t="n">
        <f aca="false">IF(ISNUMBER(A28), (IF(175.508&lt; A28,T28, TRUNC(10^(0.75194503*((LOG((A28/175.508)/LOG(10))*(LOG((A28/175.508)/LOG(10)))))),4)*T28)), 0)+G28+K28</f>
        <v>306.544</v>
      </c>
      <c r="W28" s="203"/>
      <c r="X28" s="121"/>
      <c r="Y28" s="171"/>
    </row>
    <row r="29" customFormat="false" ht="16" hidden="false" customHeight="false" outlineLevel="0" collapsed="false">
      <c r="A29" s="204" t="n">
        <v>57.6</v>
      </c>
      <c r="B29" s="173" t="s">
        <v>42</v>
      </c>
      <c r="C29" s="174" t="n">
        <v>2006</v>
      </c>
      <c r="D29" s="205" t="n">
        <v>580</v>
      </c>
      <c r="E29" s="206" t="n">
        <v>570</v>
      </c>
      <c r="F29" s="206" t="n">
        <v>580</v>
      </c>
      <c r="G29" s="157" t="n">
        <f aca="false">IF(MAX(D29:F29)&lt;0,0,MAX(D29:F29))/10</f>
        <v>58</v>
      </c>
      <c r="H29" s="205" t="n">
        <v>0</v>
      </c>
      <c r="I29" s="206" t="n">
        <v>690</v>
      </c>
      <c r="J29" s="207" t="n">
        <v>670</v>
      </c>
      <c r="K29" s="157" t="n">
        <f aca="false">IF(MAX(H29:J29)&lt;0,0,MAX(H29:J29))/10</f>
        <v>69</v>
      </c>
      <c r="L29" s="222" t="n">
        <v>33</v>
      </c>
      <c r="M29" s="222" t="n">
        <v>36</v>
      </c>
      <c r="N29" s="222" t="n">
        <v>-39</v>
      </c>
      <c r="O29" s="163" t="n">
        <f aca="false">IF(MAX(L29:N29)&lt;0,0,MAX(L29:N29))</f>
        <v>36</v>
      </c>
      <c r="P29" s="164" t="n">
        <v>45</v>
      </c>
      <c r="Q29" s="222" t="n">
        <v>50</v>
      </c>
      <c r="R29" s="164" t="n">
        <v>52</v>
      </c>
      <c r="S29" s="208" t="n">
        <f aca="false">IF(MAX(P29:R29)&lt;0,0,MAX(P29:R29))</f>
        <v>52</v>
      </c>
      <c r="T29" s="167" t="n">
        <f aca="false">SUM(O29,S29)</f>
        <v>88</v>
      </c>
      <c r="U29" s="168" t="n">
        <f aca="false">IF(ISNUMBER(A29), (IF(175.508&lt; A29,T29, TRUNC(10^(0.75194503*((LOG((A29/175.508)/LOG(10))*(LOG((A29/175.508)/LOG(10)))))),4)*T29)), 0)</f>
        <v>131.9824</v>
      </c>
      <c r="V29" s="169" t="n">
        <f aca="false">IF(ISNUMBER(A29), (IF(175.508&lt; A29,T29, TRUNC(10^(0.75194503*((LOG((A29/175.508)/LOG(10))*(LOG((A29/175.508)/LOG(10)))))),4)*T29)), 0)+G29+K29</f>
        <v>258.9824</v>
      </c>
      <c r="W29" s="203"/>
      <c r="X29" s="121"/>
      <c r="Y29" s="171"/>
    </row>
    <row r="30" customFormat="false" ht="16" hidden="false" customHeight="false" outlineLevel="0" collapsed="false">
      <c r="A30" s="172" t="n">
        <v>57.3</v>
      </c>
      <c r="B30" s="173" t="s">
        <v>43</v>
      </c>
      <c r="C30" s="174" t="n">
        <v>2004</v>
      </c>
      <c r="D30" s="205" t="n">
        <v>730</v>
      </c>
      <c r="E30" s="206" t="n">
        <v>670</v>
      </c>
      <c r="F30" s="206" t="n">
        <v>760</v>
      </c>
      <c r="G30" s="157" t="n">
        <f aca="false">IF(MAX(D30:F30)&lt;0,0,MAX(D30:F30))/10</f>
        <v>76</v>
      </c>
      <c r="H30" s="205" t="n">
        <v>1050</v>
      </c>
      <c r="I30" s="206" t="n">
        <v>980</v>
      </c>
      <c r="J30" s="207" t="n">
        <v>1080</v>
      </c>
      <c r="K30" s="157" t="n">
        <f aca="false">IF(MAX(H30:J30)&lt;0,0,MAX(H30:J30))/10</f>
        <v>108</v>
      </c>
      <c r="L30" s="222" t="n">
        <v>40</v>
      </c>
      <c r="M30" s="222" t="n">
        <v>45</v>
      </c>
      <c r="N30" s="222" t="n">
        <v>50</v>
      </c>
      <c r="O30" s="163" t="n">
        <f aca="false">IF(MAX(L30:N30)&lt;0,0,MAX(L30:N30))</f>
        <v>50</v>
      </c>
      <c r="P30" s="164" t="n">
        <v>55</v>
      </c>
      <c r="Q30" s="222" t="n">
        <v>60</v>
      </c>
      <c r="R30" s="164" t="n">
        <v>65</v>
      </c>
      <c r="S30" s="208" t="n">
        <f aca="false">IF(MAX(P30:R30)&lt;0,0,MAX(P30:R30))</f>
        <v>65</v>
      </c>
      <c r="T30" s="167" t="n">
        <f aca="false">SUM(O30,S30)</f>
        <v>115</v>
      </c>
      <c r="U30" s="168" t="n">
        <f aca="false">IF(ISNUMBER(A30), (IF(175.508&lt; A30,T30, TRUNC(10^(0.75194503*((LOG((A30/175.508)/LOG(10))*(LOG((A30/175.508)/LOG(10)))))),4)*T30)), 0)</f>
        <v>173.144</v>
      </c>
      <c r="V30" s="169" t="n">
        <f aca="false">IF(ISNUMBER(A30), (IF(175.508&lt; A30,T30, TRUNC(10^(0.75194503*((LOG((A30/175.508)/LOG(10))*(LOG((A30/175.508)/LOG(10)))))),4)*T30)), 0)+G30+K30</f>
        <v>357.144</v>
      </c>
      <c r="W30" s="203"/>
      <c r="X30" s="121"/>
      <c r="Y30" s="171"/>
    </row>
    <row r="31" customFormat="false" ht="15" hidden="false" customHeight="true" outlineLevel="0" collapsed="false">
      <c r="A31" s="224" t="n">
        <v>44.1</v>
      </c>
      <c r="B31" s="225" t="s">
        <v>44</v>
      </c>
      <c r="C31" s="186" t="n">
        <v>2005</v>
      </c>
      <c r="D31" s="226" t="n">
        <v>490</v>
      </c>
      <c r="E31" s="227" t="n">
        <v>490</v>
      </c>
      <c r="F31" s="227" t="n">
        <v>480</v>
      </c>
      <c r="G31" s="187" t="n">
        <f aca="false">IF(MAX(D31:F31)&lt;0,0,MAX(D31:F31))/10</f>
        <v>49</v>
      </c>
      <c r="H31" s="228" t="n">
        <v>680</v>
      </c>
      <c r="I31" s="229" t="n">
        <v>740</v>
      </c>
      <c r="J31" s="229" t="n">
        <v>770</v>
      </c>
      <c r="K31" s="187" t="n">
        <f aca="false">IF(MAX(H31:J31)&lt;0,0,MAX(H31:J31))/10</f>
        <v>77</v>
      </c>
      <c r="L31" s="222" t="n">
        <v>23</v>
      </c>
      <c r="M31" s="222" t="n">
        <v>25</v>
      </c>
      <c r="N31" s="222" t="n">
        <v>27</v>
      </c>
      <c r="O31" s="191" t="n">
        <f aca="false">IF(MAX(L31:N31)&lt;0,0,MAX(L31:N31))</f>
        <v>27</v>
      </c>
      <c r="P31" s="164" t="n">
        <v>30</v>
      </c>
      <c r="Q31" s="230" t="n">
        <v>34</v>
      </c>
      <c r="R31" s="164" t="n">
        <v>-37</v>
      </c>
      <c r="S31" s="194" t="n">
        <f aca="false">IF(MAX(P31:R31)&lt;0,0,MAX(P31:R31))</f>
        <v>34</v>
      </c>
      <c r="T31" s="195" t="n">
        <f aca="false">SUM(O31,S31)</f>
        <v>61</v>
      </c>
      <c r="U31" s="231" t="n">
        <f aca="false">IF(ISNUMBER(A31), (IF(174.393&lt; A31,T31, TRUNC(10^(0.794358141*((LOG((A31/174.393)/LOG(10))*(LOG((A31/174.393)/LOG(10)))))),4)*T31)), 0)</f>
        <v>117.0895</v>
      </c>
      <c r="V31" s="169" t="n">
        <f aca="false">IF(ISNUMBER(A31), (IF(175.508&lt; A31,T31, TRUNC(10^(0.75194503*((LOG((A31/175.508)/LOG(10))*(LOG((A31/175.508)/LOG(10)))))),4)*T31)), 0)+G31+K31</f>
        <v>239.7345</v>
      </c>
      <c r="W31" s="203"/>
      <c r="X31" s="121"/>
      <c r="Y31" s="171"/>
    </row>
    <row r="32" customFormat="false" ht="19" hidden="false" customHeight="false" outlineLevel="0" collapsed="false">
      <c r="A32" s="232" t="s">
        <v>45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51"/>
      <c r="Y32" s="234"/>
    </row>
    <row r="33" customFormat="false" ht="15.75" hidden="false" customHeight="true" outlineLevel="0" collapsed="false">
      <c r="A33" s="152" t="n">
        <v>89.4</v>
      </c>
      <c r="B33" s="153" t="s">
        <v>46</v>
      </c>
      <c r="C33" s="154" t="n">
        <v>2004</v>
      </c>
      <c r="D33" s="155" t="n">
        <v>470</v>
      </c>
      <c r="E33" s="156" t="n">
        <v>460</v>
      </c>
      <c r="F33" s="156" t="n">
        <v>470</v>
      </c>
      <c r="G33" s="159" t="n">
        <f aca="false">IF(MAX(D33:F33)&lt;0,0,MAX(D33:F33))/10</f>
        <v>47</v>
      </c>
      <c r="H33" s="158" t="n">
        <v>740</v>
      </c>
      <c r="I33" s="156" t="n">
        <v>870</v>
      </c>
      <c r="J33" s="156" t="n">
        <v>900</v>
      </c>
      <c r="K33" s="159" t="n">
        <f aca="false">IF(MAX(H33:J33)&lt;0,0,MAX(H33:J33))/10</f>
        <v>90</v>
      </c>
      <c r="L33" s="235" t="n">
        <v>35</v>
      </c>
      <c r="M33" s="161" t="n">
        <v>39</v>
      </c>
      <c r="N33" s="162" t="n">
        <v>42</v>
      </c>
      <c r="O33" s="201" t="n">
        <f aca="false">IF(MAX(L33:N33)&lt;0,0,MAX(L33:N33))</f>
        <v>42</v>
      </c>
      <c r="P33" s="162" t="n">
        <v>42</v>
      </c>
      <c r="Q33" s="161" t="n">
        <v>45</v>
      </c>
      <c r="R33" s="165" t="n">
        <v>48</v>
      </c>
      <c r="S33" s="166" t="n">
        <f aca="false">IF(MAX(P33:R33)&lt;0,0,MAX(P33:R33))</f>
        <v>48</v>
      </c>
      <c r="T33" s="202" t="n">
        <f aca="false">SUM(O33,S33)</f>
        <v>90</v>
      </c>
      <c r="U33" s="168" t="n">
        <f aca="false">IF(ISNUMBER(A33), (IF(175.508&lt; A33,T33, TRUNC(10^(0.75194503*((LOG((A33/175.508)/LOG(10))*(LOG((A33/175.508)/LOG(10)))))),4)*T33)), 0)</f>
        <v>104.418</v>
      </c>
      <c r="V33" s="169" t="n">
        <f aca="false">IF(ISNUMBER(A33), (IF(174.393&lt; A33,T33, TRUNC(10^(0.794358141*((LOG((A33/174.393)/LOG(10))*(LOG((A33/174.393)/LOG(10)))))),4)*T33)), 0)+G33+K33</f>
        <v>241.985</v>
      </c>
      <c r="W33" s="171"/>
      <c r="X33" s="121"/>
      <c r="Y33" s="171"/>
      <c r="Z33" s="0" t="s">
        <v>47</v>
      </c>
    </row>
    <row r="34" customFormat="false" ht="15" hidden="false" customHeight="true" outlineLevel="0" collapsed="false">
      <c r="A34" s="152" t="n">
        <v>68.1</v>
      </c>
      <c r="B34" s="153" t="s">
        <v>48</v>
      </c>
      <c r="C34" s="154" t="n">
        <v>2006</v>
      </c>
      <c r="D34" s="175" t="n">
        <v>540</v>
      </c>
      <c r="E34" s="176" t="n">
        <v>540</v>
      </c>
      <c r="F34" s="176" t="n">
        <v>540</v>
      </c>
      <c r="G34" s="157" t="n">
        <f aca="false">IF(MAX(D34:F34)&lt;0,0,MAX(D34:F34))/10</f>
        <v>54</v>
      </c>
      <c r="H34" s="177" t="n">
        <v>730</v>
      </c>
      <c r="I34" s="176" t="n">
        <v>740</v>
      </c>
      <c r="J34" s="176" t="n">
        <v>650</v>
      </c>
      <c r="K34" s="157" t="n">
        <f aca="false">IF(MAX(H34:J34)&lt;0,0,MAX(H34:J34))/10</f>
        <v>74</v>
      </c>
      <c r="L34" s="236" t="n">
        <v>30</v>
      </c>
      <c r="M34" s="237" t="n">
        <v>33</v>
      </c>
      <c r="N34" s="237" t="n">
        <v>35</v>
      </c>
      <c r="O34" s="163" t="n">
        <f aca="false">IF(MAX(L34:N34)&lt;0,0,MAX(L34:N34))</f>
        <v>35</v>
      </c>
      <c r="P34" s="236" t="n">
        <v>42</v>
      </c>
      <c r="Q34" s="237" t="n">
        <v>47</v>
      </c>
      <c r="R34" s="237" t="n">
        <v>50</v>
      </c>
      <c r="S34" s="208" t="n">
        <f aca="false">IF(MAX(P34:R34)&lt;0,0,MAX(P34:R34))</f>
        <v>50</v>
      </c>
      <c r="T34" s="167" t="n">
        <f aca="false">SUM(O34,S34)</f>
        <v>85</v>
      </c>
      <c r="U34" s="168" t="n">
        <f aca="false">IF(ISNUMBER(A34), (IF(175.508&lt; A34,T34, TRUNC(10^(0.75194503*((LOG((A34/175.508)/LOG(10))*(LOG((A34/175.508)/LOG(10)))))),4)*T34)), 0)</f>
        <v>113.9</v>
      </c>
      <c r="V34" s="238" t="n">
        <f aca="false">IF(ISNUMBER(A34), (IF(174.393&lt; A34,T34, TRUNC(10^(0.794358141*((LOG((A34/174.393)/LOG(10))*(LOG((A34/174.393)/LOG(10)))))),4)*T34)), 0)+G34+K34</f>
        <v>243.311</v>
      </c>
      <c r="W34" s="171"/>
      <c r="X34" s="121"/>
      <c r="Y34" s="171"/>
      <c r="Z34" s="0" t="s">
        <v>49</v>
      </c>
    </row>
    <row r="35" customFormat="false" ht="15" hidden="false" customHeight="true" outlineLevel="0" collapsed="false">
      <c r="A35" s="239" t="n">
        <v>78.3</v>
      </c>
      <c r="B35" s="240" t="s">
        <v>50</v>
      </c>
      <c r="C35" s="241" t="n">
        <v>2004</v>
      </c>
      <c r="D35" s="175" t="n">
        <v>490</v>
      </c>
      <c r="E35" s="176" t="n">
        <v>470</v>
      </c>
      <c r="F35" s="176" t="n">
        <v>500</v>
      </c>
      <c r="G35" s="157" t="n">
        <f aca="false">IF(MAX(D35:F35)&lt;0,0,MAX(D35:F35))/10</f>
        <v>50</v>
      </c>
      <c r="H35" s="177" t="n">
        <v>660</v>
      </c>
      <c r="I35" s="176" t="n">
        <v>650</v>
      </c>
      <c r="J35" s="176" t="n">
        <v>770</v>
      </c>
      <c r="K35" s="157" t="n">
        <f aca="false">IF(MAX(H35:J35)&lt;0,0,MAX(H35:J35))/10</f>
        <v>77</v>
      </c>
      <c r="L35" s="236" t="n">
        <v>45</v>
      </c>
      <c r="M35" s="237" t="n">
        <v>-50</v>
      </c>
      <c r="N35" s="242" t="n">
        <v>-50</v>
      </c>
      <c r="O35" s="163" t="n">
        <f aca="false">IF(MAX(L35:N35)&lt;0,0,MAX(L35:N35))</f>
        <v>45</v>
      </c>
      <c r="P35" s="243" t="n">
        <v>60</v>
      </c>
      <c r="Q35" s="244" t="n">
        <v>-65</v>
      </c>
      <c r="R35" s="245" t="n">
        <v>65</v>
      </c>
      <c r="S35" s="208" t="n">
        <f aca="false">IF(MAX(P35:R35)&lt;0,0,MAX(P35:R35))</f>
        <v>65</v>
      </c>
      <c r="T35" s="167" t="n">
        <f aca="false">SUM(O35,S35)</f>
        <v>110</v>
      </c>
      <c r="U35" s="168" t="n">
        <f aca="false">IF(ISNUMBER(A35), (IF(175.508&lt; A35,T35, TRUNC(10^(0.75194503*((LOG((A35/175.508)/LOG(10))*(LOG((A35/175.508)/LOG(10)))))),4)*T35)), 0)</f>
        <v>136.07</v>
      </c>
      <c r="V35" s="238" t="n">
        <f aca="false">IF(ISNUMBER(A35), (IF(174.393&lt; A35,T35, TRUNC(10^(0.794358141*((LOG((A35/174.393)/LOG(10))*(LOG((A35/174.393)/LOG(10)))))),4)*T35)), 0)+G35+K35</f>
        <v>264.225</v>
      </c>
      <c r="W35" s="171"/>
      <c r="X35" s="121"/>
      <c r="Y35" s="171"/>
      <c r="Z35" s="0" t="s">
        <v>49</v>
      </c>
    </row>
    <row r="36" customFormat="false" ht="15.75" hidden="false" customHeight="true" outlineLevel="0" collapsed="false">
      <c r="A36" s="239" t="n">
        <v>45.4</v>
      </c>
      <c r="B36" s="240" t="s">
        <v>51</v>
      </c>
      <c r="C36" s="246" t="n">
        <v>2008</v>
      </c>
      <c r="D36" s="247" t="n">
        <v>420</v>
      </c>
      <c r="E36" s="248" t="n">
        <v>390</v>
      </c>
      <c r="F36" s="248" t="n">
        <v>410</v>
      </c>
      <c r="G36" s="216" t="n">
        <f aca="false">IF(MAX(D36:F36)&lt;0,0,MAX(D36:F36))/10</f>
        <v>42</v>
      </c>
      <c r="H36" s="249" t="n">
        <v>450</v>
      </c>
      <c r="I36" s="250" t="n">
        <v>380</v>
      </c>
      <c r="J36" s="250" t="n">
        <v>400</v>
      </c>
      <c r="K36" s="216" t="n">
        <f aca="false">IF(MAX(H36:J36)&lt;0,0,MAX(H36:J36))/10</f>
        <v>45</v>
      </c>
      <c r="L36" s="236" t="n">
        <v>0</v>
      </c>
      <c r="M36" s="251" t="n">
        <v>0</v>
      </c>
      <c r="N36" s="252" t="n">
        <v>0</v>
      </c>
      <c r="O36" s="219" t="n">
        <f aca="false">IF(MAX(L36:N36)&lt;0,0,MAX(L36:N36))</f>
        <v>0</v>
      </c>
      <c r="P36" s="253" t="n">
        <v>0</v>
      </c>
      <c r="Q36" s="254" t="n">
        <v>0</v>
      </c>
      <c r="R36" s="255" t="n">
        <v>0</v>
      </c>
      <c r="S36" s="221" t="n">
        <f aca="false">IF(MAX(P36:R36)&lt;0,0,MAX(P36:R36))</f>
        <v>0</v>
      </c>
      <c r="T36" s="256" t="n">
        <f aca="false">SUM(O36,S36)</f>
        <v>0</v>
      </c>
      <c r="U36" s="168" t="n">
        <f aca="false">IF(ISNUMBER(A36), (IF(175.508&lt; A36,T36, TRUNC(10^(0.75194503*((LOG((A36/175.508)/LOG(10))*(LOG((A36/175.508)/LOG(10)))))),4)*T36)), 0)</f>
        <v>0</v>
      </c>
      <c r="V36" s="257" t="n">
        <f aca="false">IF(ISNUMBER(A36), (IF(174.393&lt; A36,T36, TRUNC(10^(0.794358141*((LOG((A36/174.393)/LOG(10))*(LOG((A36/174.393)/LOG(10)))))),4)*T36)), 0)+G36+K36</f>
        <v>87</v>
      </c>
      <c r="W36" s="171"/>
      <c r="X36" s="121"/>
      <c r="Y36" s="171"/>
      <c r="Z36" s="0" t="s">
        <v>52</v>
      </c>
    </row>
    <row r="37" customFormat="false" ht="15.75" hidden="false" customHeight="true" outlineLevel="0" collapsed="false">
      <c r="A37" s="258" t="n">
        <v>69.6</v>
      </c>
      <c r="B37" s="259" t="s">
        <v>53</v>
      </c>
      <c r="C37" s="260" t="n">
        <v>2004</v>
      </c>
      <c r="D37" s="261" t="n">
        <v>530</v>
      </c>
      <c r="E37" s="229" t="n">
        <v>540</v>
      </c>
      <c r="F37" s="229" t="n">
        <v>530</v>
      </c>
      <c r="G37" s="187" t="n">
        <f aca="false">IF(MAX(D37:F37)&lt;0,0,MAX(D37:F37))/10</f>
        <v>54</v>
      </c>
      <c r="H37" s="228" t="n">
        <v>740</v>
      </c>
      <c r="I37" s="229" t="n">
        <v>710</v>
      </c>
      <c r="J37" s="229" t="n">
        <v>520</v>
      </c>
      <c r="K37" s="187" t="n">
        <f aca="false">IF(MAX(H37:J37)&lt;0,0,MAX(H37:J37))/10</f>
        <v>74</v>
      </c>
      <c r="L37" s="262" t="n">
        <v>40</v>
      </c>
      <c r="M37" s="263" t="n">
        <v>43</v>
      </c>
      <c r="N37" s="263" t="n">
        <v>-45</v>
      </c>
      <c r="O37" s="191" t="n">
        <f aca="false">IF(MAX(L37:N37)&lt;0,0,MAX(L37:N37))</f>
        <v>43</v>
      </c>
      <c r="P37" s="264" t="n">
        <v>50</v>
      </c>
      <c r="Q37" s="265" t="n">
        <v>-53</v>
      </c>
      <c r="R37" s="265" t="n">
        <v>-53</v>
      </c>
      <c r="S37" s="194" t="n">
        <f aca="false">IF(MAX(P37:R37)&lt;0,0,MAX(P37:R37))</f>
        <v>50</v>
      </c>
      <c r="T37" s="195" t="n">
        <f aca="false">SUM(O37,S37)</f>
        <v>93</v>
      </c>
      <c r="U37" s="266" t="n">
        <f aca="false">IF(ISNUMBER(A37), (IF(175.508&lt; A37,T37, TRUNC(10^(0.75194503*((LOG((A37/175.508)/LOG(10))*(LOG((A37/175.508)/LOG(10)))))),4)*T37)), 0)</f>
        <v>122.9646</v>
      </c>
      <c r="V37" s="267" t="n">
        <f aca="false">IF(ISNUMBER(A37), (IF(174.393&lt; A37,T37, TRUNC(10^(0.794358141*((LOG((A37/174.393)/LOG(10))*(LOG((A37/174.393)/LOG(10)))))),4)*T37)), 0)+G37+K37</f>
        <v>252.4154</v>
      </c>
      <c r="W37" s="171"/>
      <c r="X37" s="121"/>
      <c r="Y37" s="171"/>
      <c r="Z37" s="0" t="s">
        <v>47</v>
      </c>
    </row>
    <row r="38" customFormat="false" ht="15" hidden="false" customHeight="true" outlineLevel="0" collapsed="false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1"/>
    </row>
    <row r="39" customFormat="false" ht="15" hidden="false" customHeight="true" outlineLevel="0" collapsed="false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0"/>
      <c r="X39" s="121"/>
    </row>
    <row r="40" customFormat="false" ht="15.75" hidden="false" customHeight="true" outlineLevel="0" collapsed="false">
      <c r="A40" s="121"/>
      <c r="B40" s="268"/>
      <c r="C40" s="268"/>
      <c r="D40" s="268"/>
      <c r="E40" s="268"/>
      <c r="F40" s="268"/>
      <c r="G40" s="268"/>
      <c r="H40" s="268"/>
      <c r="I40" s="268"/>
      <c r="J40" s="268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0"/>
      <c r="X40" s="121"/>
    </row>
    <row r="41" customFormat="false" ht="14" hidden="false" customHeight="false" outlineLevel="0" collapsed="false">
      <c r="A41" s="121"/>
      <c r="B41" s="269" t="s">
        <v>54</v>
      </c>
      <c r="C41" s="269" t="s">
        <v>55</v>
      </c>
      <c r="D41" s="269"/>
      <c r="E41" s="269"/>
      <c r="F41" s="269"/>
      <c r="G41" s="269"/>
      <c r="H41" s="269"/>
      <c r="I41" s="269"/>
      <c r="J41" s="269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0"/>
      <c r="X41" s="121"/>
    </row>
  </sheetData>
  <mergeCells count="29">
    <mergeCell ref="A1:W1"/>
    <mergeCell ref="A3:B3"/>
    <mergeCell ref="C3:R3"/>
    <mergeCell ref="S3:W3"/>
    <mergeCell ref="D5:G5"/>
    <mergeCell ref="H5:K5"/>
    <mergeCell ref="L5:O5"/>
    <mergeCell ref="P5:S5"/>
    <mergeCell ref="W5:W6"/>
    <mergeCell ref="Y5:Y6"/>
    <mergeCell ref="A7:V7"/>
    <mergeCell ref="W8:W11"/>
    <mergeCell ref="Y8:Y11"/>
    <mergeCell ref="A12:V12"/>
    <mergeCell ref="W13:W16"/>
    <mergeCell ref="Y13:Y16"/>
    <mergeCell ref="A17:V17"/>
    <mergeCell ref="W18:W21"/>
    <mergeCell ref="Y18:Y21"/>
    <mergeCell ref="A22:V22"/>
    <mergeCell ref="W23:W26"/>
    <mergeCell ref="Y23:Y26"/>
    <mergeCell ref="A27:V27"/>
    <mergeCell ref="W28:W31"/>
    <mergeCell ref="Y28:Y31"/>
    <mergeCell ref="A32:V32"/>
    <mergeCell ref="W33:W37"/>
    <mergeCell ref="Y33:Y37"/>
    <mergeCell ref="B40:J40"/>
  </mergeCells>
  <conditionalFormatting sqref="L8:N9 P9:R10 P8:Q8 L10 P13:R15 L13:N15 P19:R22 P18:Q18 P24:R26 P23:Q23 P33:Q33 L28:N31 P28:R31 P34:R37 L33:N37 L18:N26 N10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conditionalFormatting sqref="P11:R11 L11:N11">
    <cfRule type="cellIs" priority="4" operator="less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conditionalFormatting sqref="P16:R16 L16:N16">
    <cfRule type="cellIs" priority="6" operator="lessThan" aboveAverage="0" equalAverage="0" bottom="0" percent="0" rank="0" text="" dxfId="0">
      <formula>0</formula>
    </cfRule>
    <cfRule type="cellIs" priority="7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4" zeroHeight="false" outlineLevelRow="0" outlineLevelCol="0"/>
  <cols>
    <col collapsed="false" customWidth="true" hidden="false" outlineLevel="0" max="1" min="1" style="0" width="7.49"/>
    <col collapsed="false" customWidth="true" hidden="false" outlineLevel="0" max="2" min="2" style="0" width="16.15"/>
    <col collapsed="false" customWidth="true" hidden="false" outlineLevel="0" max="3" min="3" style="0" width="6.01"/>
    <col collapsed="false" customWidth="true" hidden="false" outlineLevel="0" max="12" min="4" style="0" width="6.66"/>
    <col collapsed="false" customWidth="true" hidden="false" outlineLevel="0" max="13" min="13" style="0" width="9.66"/>
    <col collapsed="false" customWidth="true" hidden="false" outlineLevel="0" max="14" min="14" style="0" width="9.51"/>
    <col collapsed="false" customWidth="true" hidden="false" outlineLevel="0" max="15" min="15" style="0" width="10.99"/>
    <col collapsed="false" customWidth="false" hidden="true" outlineLevel="0" max="16" min="16" style="0" width="11.52"/>
    <col collapsed="false" customWidth="true" hidden="false" outlineLevel="0" max="1025" min="17" style="0" width="8.83"/>
  </cols>
  <sheetData>
    <row r="1" customFormat="false" ht="18" hidden="false" customHeight="false" outlineLevel="0" collapsed="false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21"/>
    </row>
    <row r="2" customFormat="false" ht="1.25" hidden="false" customHeight="true" outlineLevel="0" collapsed="false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121"/>
    </row>
    <row r="3" customFormat="false" ht="14" hidden="false" customHeight="false" outlineLevel="0" collapsed="false">
      <c r="A3" s="122" t="s">
        <v>1</v>
      </c>
      <c r="B3" s="122"/>
      <c r="C3" s="123" t="s">
        <v>57</v>
      </c>
      <c r="D3" s="123"/>
      <c r="E3" s="123"/>
      <c r="F3" s="123"/>
      <c r="G3" s="123"/>
      <c r="H3" s="123"/>
      <c r="I3" s="123"/>
      <c r="J3" s="123"/>
      <c r="K3" s="124" t="s">
        <v>3</v>
      </c>
      <c r="L3" s="124"/>
      <c r="M3" s="124"/>
      <c r="N3" s="124"/>
      <c r="O3" s="124"/>
      <c r="P3" s="121"/>
    </row>
    <row r="4" customFormat="false" ht="1.25" hidden="false" customHeight="true" outlineLevel="0" collapsed="false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0"/>
      <c r="P4" s="121"/>
    </row>
    <row r="5" customFormat="false" ht="16" hidden="false" customHeight="false" outlineLevel="0" collapsed="false">
      <c r="A5" s="125" t="s">
        <v>4</v>
      </c>
      <c r="B5" s="126" t="s">
        <v>5</v>
      </c>
      <c r="C5" s="127" t="s">
        <v>6</v>
      </c>
      <c r="D5" s="130" t="s">
        <v>9</v>
      </c>
      <c r="E5" s="130"/>
      <c r="F5" s="130"/>
      <c r="G5" s="130"/>
      <c r="H5" s="131" t="s">
        <v>10</v>
      </c>
      <c r="I5" s="131"/>
      <c r="J5" s="131"/>
      <c r="K5" s="131"/>
      <c r="L5" s="128" t="s">
        <v>11</v>
      </c>
      <c r="M5" s="132" t="s">
        <v>12</v>
      </c>
      <c r="N5" s="131" t="s">
        <v>13</v>
      </c>
      <c r="O5" s="133"/>
      <c r="P5" s="121"/>
      <c r="Q5" s="134" t="s">
        <v>14</v>
      </c>
    </row>
    <row r="6" customFormat="false" ht="16" hidden="false" customHeight="false" outlineLevel="0" collapsed="false">
      <c r="A6" s="135" t="s">
        <v>15</v>
      </c>
      <c r="B6" s="136"/>
      <c r="C6" s="137" t="s">
        <v>16</v>
      </c>
      <c r="D6" s="143" t="s">
        <v>17</v>
      </c>
      <c r="E6" s="139" t="s">
        <v>18</v>
      </c>
      <c r="F6" s="144" t="s">
        <v>19</v>
      </c>
      <c r="G6" s="140" t="s">
        <v>20</v>
      </c>
      <c r="H6" s="145" t="s">
        <v>17</v>
      </c>
      <c r="I6" s="139" t="s">
        <v>18</v>
      </c>
      <c r="J6" s="144" t="s">
        <v>19</v>
      </c>
      <c r="K6" s="140" t="s">
        <v>20</v>
      </c>
      <c r="L6" s="146"/>
      <c r="M6" s="147"/>
      <c r="N6" s="147" t="s">
        <v>21</v>
      </c>
      <c r="O6" s="133"/>
      <c r="P6" s="121"/>
      <c r="Q6" s="134"/>
    </row>
    <row r="7" customFormat="false" ht="19" hidden="false" customHeight="false" outlineLevel="0" collapsed="false">
      <c r="A7" s="148" t="s">
        <v>58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 t="n">
        <f aca="false">SUM(N8:N11)-MIN(N8:N11)</f>
        <v>442.0795</v>
      </c>
      <c r="P7" s="150" t="n">
        <f aca="false">RANK(O7,O7:O27,0)</f>
        <v>5</v>
      </c>
      <c r="Q7" s="151" t="n">
        <f aca="false">RANK(O7,O7:O37)</f>
        <v>5</v>
      </c>
    </row>
    <row r="8" customFormat="false" ht="14.5" hidden="false" customHeight="true" outlineLevel="0" collapsed="false">
      <c r="A8" s="270" t="n">
        <v>93.8</v>
      </c>
      <c r="B8" s="271" t="s">
        <v>59</v>
      </c>
      <c r="C8" s="272" t="n">
        <v>2003</v>
      </c>
      <c r="D8" s="160" t="n">
        <v>50</v>
      </c>
      <c r="E8" s="161" t="n">
        <v>-55</v>
      </c>
      <c r="F8" s="162" t="n">
        <v>55</v>
      </c>
      <c r="G8" s="163" t="n">
        <f aca="false">IF(MAX(D8:F8)&lt;0,0,MAX(D8:F8))</f>
        <v>55</v>
      </c>
      <c r="H8" s="164" t="n">
        <v>65</v>
      </c>
      <c r="I8" s="161" t="n">
        <v>-70</v>
      </c>
      <c r="J8" s="165" t="n">
        <v>70</v>
      </c>
      <c r="K8" s="166" t="n">
        <f aca="false">IF(MAX(H8:J8)&lt;0,0,MAX(H8:J8))</f>
        <v>70</v>
      </c>
      <c r="L8" s="167" t="n">
        <f aca="false">SUM(G8,K8)</f>
        <v>125</v>
      </c>
      <c r="M8" s="168" t="n">
        <f aca="false">IF(ISNUMBER(A8), (IF(175.508&lt; A8,L8, TRUNC(10^(0.75194503*((LOG((A8/175.508)/LOG(10))*(LOG((A8/175.508)/LOG(10)))))),4)*L8)), 0)</f>
        <v>142.0875</v>
      </c>
      <c r="N8" s="169" t="n">
        <f aca="false">IF(ISNUMBER(A8), (IF(175.508&lt; A8,L8, TRUNC(10^(0.75194503*((LOG((A8/175.508)/LOG(10))*(LOG((A8/175.508)/LOG(10)))))),4)*L8)), 0)</f>
        <v>142.0875</v>
      </c>
      <c r="O8" s="170"/>
      <c r="P8" s="51"/>
      <c r="Q8" s="171"/>
    </row>
    <row r="9" customFormat="false" ht="14.5" hidden="false" customHeight="true" outlineLevel="0" collapsed="false">
      <c r="A9" s="273" t="n">
        <v>72.3</v>
      </c>
      <c r="B9" s="274" t="s">
        <v>60</v>
      </c>
      <c r="C9" s="275" t="n">
        <v>2003</v>
      </c>
      <c r="D9" s="178" t="n">
        <v>42</v>
      </c>
      <c r="E9" s="179" t="n">
        <v>-47</v>
      </c>
      <c r="F9" s="180" t="n">
        <v>47</v>
      </c>
      <c r="G9" s="163" t="n">
        <f aca="false">IF(MAX(D9:F9)&lt;0,0,MAX(D9:F9))</f>
        <v>47</v>
      </c>
      <c r="H9" s="181" t="n">
        <v>60</v>
      </c>
      <c r="I9" s="179" t="n">
        <v>65</v>
      </c>
      <c r="J9" s="180" t="n">
        <v>-70</v>
      </c>
      <c r="K9" s="208" t="n">
        <f aca="false">IF(MAX(H9:J9)&lt;0,0,MAX(H9:J9))</f>
        <v>65</v>
      </c>
      <c r="L9" s="167" t="n">
        <f aca="false">SUM(G9,K9)</f>
        <v>112</v>
      </c>
      <c r="M9" s="168" t="n">
        <f aca="false">IF(ISNUMBER(A9), (IF(175.508&lt; A9,L9, TRUNC(10^(0.75194503*((LOG((A9/175.508)/LOG(10))*(LOG((A9/175.508)/LOG(10)))))),4)*L9)), 0)</f>
        <v>144.7936</v>
      </c>
      <c r="N9" s="169" t="n">
        <f aca="false">IF(ISNUMBER(A9), (IF(175.508&lt; A9,L9, TRUNC(10^(0.75194503*((LOG((A9/175.508)/LOG(10))*(LOG((A9/175.508)/LOG(10)))))),4)*L9)), 0)</f>
        <v>144.7936</v>
      </c>
      <c r="O9" s="170"/>
      <c r="P9" s="51"/>
      <c r="Q9" s="171"/>
    </row>
    <row r="10" customFormat="false" ht="14.25" hidden="false" customHeight="true" outlineLevel="0" collapsed="false">
      <c r="A10" s="273" t="n">
        <v>76.6</v>
      </c>
      <c r="B10" s="274" t="s">
        <v>61</v>
      </c>
      <c r="C10" s="275" t="n">
        <v>2003</v>
      </c>
      <c r="D10" s="178" t="n">
        <v>45</v>
      </c>
      <c r="E10" s="182" t="n">
        <v>50</v>
      </c>
      <c r="F10" s="179" t="n">
        <v>52</v>
      </c>
      <c r="G10" s="163" t="n">
        <f aca="false">IF(MAX(D10:F10)&lt;0,0,MAX(D10:F10))</f>
        <v>52</v>
      </c>
      <c r="H10" s="183" t="n">
        <v>67</v>
      </c>
      <c r="I10" s="182" t="n">
        <v>72</v>
      </c>
      <c r="J10" s="184" t="n">
        <v>-75</v>
      </c>
      <c r="K10" s="208" t="n">
        <f aca="false">IF(MAX(H10:J10)&lt;0,0,MAX(H10:J10))</f>
        <v>72</v>
      </c>
      <c r="L10" s="167" t="n">
        <f aca="false">SUM(G10,K10)</f>
        <v>124</v>
      </c>
      <c r="M10" s="168" t="n">
        <f aca="false">IF(ISNUMBER(A10), (IF(175.508&lt; A10,L10, TRUNC(10^(0.75194503*((LOG((A10/175.508)/LOG(10))*(LOG((A10/175.508)/LOG(10)))))),4)*L10)), 0)</f>
        <v>155.1984</v>
      </c>
      <c r="N10" s="169" t="n">
        <f aca="false">IF(ISNUMBER(A10), (IF(175.508&lt; A10,L10, TRUNC(10^(0.75194503*((LOG((A10/175.508)/LOG(10))*(LOG((A10/175.508)/LOG(10)))))),4)*L10)), 0)</f>
        <v>155.1984</v>
      </c>
      <c r="O10" s="170"/>
      <c r="P10" s="51"/>
      <c r="Q10" s="171"/>
    </row>
    <row r="11" customFormat="false" ht="18" hidden="false" customHeight="true" outlineLevel="0" collapsed="false">
      <c r="A11" s="273" t="n">
        <v>10</v>
      </c>
      <c r="B11" s="274"/>
      <c r="C11" s="275"/>
      <c r="D11" s="276"/>
      <c r="E11" s="192"/>
      <c r="F11" s="193"/>
      <c r="G11" s="191" t="n">
        <f aca="false">IF(MAX(D11:F11)&lt;0,0,MAX(D11:F11))</f>
        <v>0</v>
      </c>
      <c r="H11" s="190"/>
      <c r="I11" s="192"/>
      <c r="J11" s="193"/>
      <c r="K11" s="194" t="n">
        <f aca="false">IF(MAX(H11:J11)&lt;0,0,MAX(H11:J11))</f>
        <v>0</v>
      </c>
      <c r="L11" s="195" t="n">
        <f aca="false">SUM(G11,K11)</f>
        <v>0</v>
      </c>
      <c r="M11" s="168" t="n">
        <f aca="false">IF(ISNUMBER(A11), (IF(175.508&lt; A11,L11, TRUNC(10^(0.75194503*((LOG((A11/175.508)/LOG(10))*(LOG((A11/175.508)/LOG(10)))))),4)*L11)), 0)</f>
        <v>0</v>
      </c>
      <c r="N11" s="169" t="n">
        <f aca="false">IF(ISNUMBER(A11), (IF(175.508&lt; A11,L11, TRUNC(10^(0.75194503*((LOG((A11/175.508)/LOG(10))*(LOG((A11/175.508)/LOG(10)))))),4)*L11)), 0)</f>
        <v>0</v>
      </c>
      <c r="O11" s="170"/>
      <c r="P11" s="121"/>
      <c r="Q11" s="171"/>
    </row>
    <row r="12" customFormat="false" ht="19" hidden="false" customHeight="false" outlineLevel="0" collapsed="false">
      <c r="A12" s="196" t="s">
        <v>62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49" t="n">
        <f aca="false">SUM(N13:N16)-MIN(N13:N16)</f>
        <v>464.4799</v>
      </c>
      <c r="P12" s="150" t="n">
        <f aca="false">RANK(O12,O7:O27,0)</f>
        <v>4</v>
      </c>
      <c r="Q12" s="151" t="n">
        <f aca="false">RANK(O12,O7:O37)</f>
        <v>4</v>
      </c>
    </row>
    <row r="13" customFormat="false" ht="16" hidden="false" customHeight="false" outlineLevel="0" collapsed="false">
      <c r="A13" s="224" t="n">
        <v>89</v>
      </c>
      <c r="B13" s="274" t="s">
        <v>63</v>
      </c>
      <c r="C13" s="275" t="n">
        <v>2003</v>
      </c>
      <c r="D13" s="161" t="n">
        <v>-50</v>
      </c>
      <c r="E13" s="161" t="n">
        <v>50</v>
      </c>
      <c r="F13" s="162" t="n">
        <v>55</v>
      </c>
      <c r="G13" s="201" t="n">
        <f aca="false">IF(MAX(D13:F13)&lt;0,0,MAX(D13:F13))</f>
        <v>55</v>
      </c>
      <c r="H13" s="164" t="n">
        <v>60</v>
      </c>
      <c r="I13" s="161" t="n">
        <v>67</v>
      </c>
      <c r="J13" s="162" t="n">
        <v>70</v>
      </c>
      <c r="K13" s="166" t="n">
        <f aca="false">IF(MAX(H13:J13)&lt;0,0,MAX(H13:J13))</f>
        <v>70</v>
      </c>
      <c r="L13" s="202" t="n">
        <f aca="false">SUM(G13,K13)</f>
        <v>125</v>
      </c>
      <c r="M13" s="168" t="n">
        <f aca="false">IF(ISNUMBER(A13), (IF(175.508&lt; A13,L13, TRUNC(10^(0.75194503*((LOG((A13/175.508)/LOG(10))*(LOG((A13/175.508)/LOG(10)))))),4)*L13)), 0)</f>
        <v>145.3125</v>
      </c>
      <c r="N13" s="169" t="n">
        <f aca="false">IF(ISNUMBER(A13), (IF(175.508&lt; A13,L13, TRUNC(10^(0.75194503*((LOG((A13/175.508)/LOG(10))*(LOG((A13/175.508)/LOG(10)))))),4)*L13)), 0)</f>
        <v>145.3125</v>
      </c>
      <c r="O13" s="203"/>
      <c r="P13" s="121"/>
      <c r="Q13" s="171"/>
    </row>
    <row r="14" customFormat="false" ht="14.5" hidden="false" customHeight="true" outlineLevel="0" collapsed="false">
      <c r="A14" s="273" t="n">
        <v>103.1</v>
      </c>
      <c r="B14" s="274" t="s">
        <v>64</v>
      </c>
      <c r="C14" s="275" t="n">
        <v>2003</v>
      </c>
      <c r="D14" s="178" t="n">
        <v>50</v>
      </c>
      <c r="E14" s="179" t="n">
        <v>55</v>
      </c>
      <c r="F14" s="179" t="n">
        <v>57</v>
      </c>
      <c r="G14" s="163" t="n">
        <f aca="false">IF(MAX(D14:F14)&lt;0,0,MAX(D14:F14))</f>
        <v>57</v>
      </c>
      <c r="H14" s="181" t="n">
        <v>65</v>
      </c>
      <c r="I14" s="179" t="n">
        <v>-70</v>
      </c>
      <c r="J14" s="180" t="n">
        <v>-70</v>
      </c>
      <c r="K14" s="208" t="n">
        <f aca="false">IF(MAX(H14:J14)&lt;0,0,MAX(H14:J14))</f>
        <v>65</v>
      </c>
      <c r="L14" s="167" t="n">
        <f aca="false">SUM(G14,K14)</f>
        <v>122</v>
      </c>
      <c r="M14" s="168" t="n">
        <f aca="false">IF(ISNUMBER(A14), (IF(175.508&lt; A14,L14, TRUNC(10^(0.75194503*((LOG((A14/175.508)/LOG(10))*(LOG((A14/175.508)/LOG(10)))))),4)*L14)), 0)</f>
        <v>133.8096</v>
      </c>
      <c r="N14" s="169" t="n">
        <f aca="false">IF(ISNUMBER(A14), (IF(175.508&lt; A14,L14, TRUNC(10^(0.75194503*((LOG((A14/175.508)/LOG(10))*(LOG((A14/175.508)/LOG(10)))))),4)*L14)), 0)</f>
        <v>133.8096</v>
      </c>
      <c r="O14" s="203"/>
      <c r="P14" s="121"/>
      <c r="Q14" s="171"/>
    </row>
    <row r="15" customFormat="false" ht="16" hidden="false" customHeight="false" outlineLevel="0" collapsed="false">
      <c r="A15" s="273" t="n">
        <v>105.9</v>
      </c>
      <c r="B15" s="274" t="s">
        <v>65</v>
      </c>
      <c r="C15" s="275" t="n">
        <v>2003</v>
      </c>
      <c r="D15" s="178" t="n">
        <v>50</v>
      </c>
      <c r="E15" s="179" t="n">
        <v>55</v>
      </c>
      <c r="F15" s="180" t="n">
        <v>-57</v>
      </c>
      <c r="G15" s="163" t="n">
        <f aca="false">IF(MAX(D15:F15)&lt;0,0,MAX(D15:F15))</f>
        <v>55</v>
      </c>
      <c r="H15" s="181" t="n">
        <v>70</v>
      </c>
      <c r="I15" s="179" t="n">
        <v>75</v>
      </c>
      <c r="J15" s="180" t="n">
        <v>-80</v>
      </c>
      <c r="K15" s="208" t="n">
        <f aca="false">IF(MAX(H15:J15)&lt;0,0,MAX(H15:J15))</f>
        <v>75</v>
      </c>
      <c r="L15" s="167" t="n">
        <f aca="false">SUM(G15,K15)</f>
        <v>130</v>
      </c>
      <c r="M15" s="168" t="n">
        <f aca="false">IF(ISNUMBER(A15), (IF(175.508&lt; A15,L15, TRUNC(10^(0.75194503*((LOG((A15/175.508)/LOG(10))*(LOG((A15/175.508)/LOG(10)))))),4)*L15)), 0)</f>
        <v>141.297</v>
      </c>
      <c r="N15" s="169" t="n">
        <f aca="false">IF(ISNUMBER(A15), (IF(175.508&lt; A15,L15, TRUNC(10^(0.75194503*((LOG((A15/175.508)/LOG(10))*(LOG((A15/175.508)/LOG(10)))))),4)*L15)), 0)</f>
        <v>141.297</v>
      </c>
      <c r="O15" s="203"/>
      <c r="P15" s="121"/>
      <c r="Q15" s="171"/>
    </row>
    <row r="16" customFormat="false" ht="15" hidden="false" customHeight="true" outlineLevel="0" collapsed="false">
      <c r="A16" s="273" t="n">
        <v>87.7</v>
      </c>
      <c r="B16" s="274" t="s">
        <v>66</v>
      </c>
      <c r="C16" s="275" t="n">
        <v>2003</v>
      </c>
      <c r="D16" s="276" t="n">
        <v>58</v>
      </c>
      <c r="E16" s="192" t="n">
        <v>65</v>
      </c>
      <c r="F16" s="193" t="n">
        <v>67</v>
      </c>
      <c r="G16" s="191" t="n">
        <f aca="false">IF(MAX(D16:F16)&lt;0,0,MAX(D16:F16))</f>
        <v>67</v>
      </c>
      <c r="H16" s="190" t="n">
        <v>78</v>
      </c>
      <c r="I16" s="192" t="n">
        <v>82</v>
      </c>
      <c r="J16" s="193" t="n">
        <v>85</v>
      </c>
      <c r="K16" s="194" t="n">
        <f aca="false">IF(MAX(H16:J16)&lt;0,0,MAX(H16:J16))</f>
        <v>85</v>
      </c>
      <c r="L16" s="195" t="n">
        <f aca="false">SUM(G16,K16)</f>
        <v>152</v>
      </c>
      <c r="M16" s="168" t="n">
        <f aca="false">IF(ISNUMBER(A16), (IF(175.508&lt; A16,L16, TRUNC(10^(0.75194503*((LOG((A16/175.508)/LOG(10))*(LOG((A16/175.508)/LOG(10)))))),4)*L16)), 0)</f>
        <v>177.8704</v>
      </c>
      <c r="N16" s="169" t="n">
        <f aca="false">IF(ISNUMBER(A16), (IF(175.508&lt; A16,L16, TRUNC(10^(0.75194503*((LOG((A16/175.508)/LOG(10))*(LOG((A16/175.508)/LOG(10)))))),4)*L16)), 0)</f>
        <v>177.8704</v>
      </c>
      <c r="O16" s="203"/>
      <c r="P16" s="121"/>
      <c r="Q16" s="171"/>
    </row>
    <row r="17" customFormat="false" ht="19" hidden="false" customHeight="false" outlineLevel="0" collapsed="false">
      <c r="A17" s="196" t="s">
        <v>67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49" t="n">
        <f aca="false">SUM(N18:N21)-MIN(N18:N21)</f>
        <v>719.5834</v>
      </c>
      <c r="P17" s="150" t="n">
        <f aca="false">RANK(O17,O7:O27,0)</f>
        <v>1</v>
      </c>
      <c r="Q17" s="151" t="n">
        <f aca="false">RANK(O17,O7:O37)</f>
        <v>1</v>
      </c>
    </row>
    <row r="18" customFormat="false" ht="16" hidden="false" customHeight="false" outlineLevel="0" collapsed="false">
      <c r="A18" s="270" t="n">
        <v>103.7</v>
      </c>
      <c r="B18" s="271" t="s">
        <v>68</v>
      </c>
      <c r="C18" s="272" t="n">
        <v>2002</v>
      </c>
      <c r="D18" s="160" t="n">
        <v>80</v>
      </c>
      <c r="E18" s="161" t="n">
        <v>85</v>
      </c>
      <c r="F18" s="162" t="n">
        <v>-90</v>
      </c>
      <c r="G18" s="201" t="n">
        <f aca="false">IF(MAX(D18:F18)&lt;0,0,MAX(D18:F18))</f>
        <v>85</v>
      </c>
      <c r="H18" s="164" t="n">
        <v>107</v>
      </c>
      <c r="I18" s="161" t="n">
        <v>112</v>
      </c>
      <c r="J18" s="165" t="n">
        <v>117</v>
      </c>
      <c r="K18" s="166" t="n">
        <f aca="false">IF(MAX(H18:J18)&lt;0,0,MAX(H18:J18))</f>
        <v>117</v>
      </c>
      <c r="L18" s="202" t="n">
        <f aca="false">SUM(G18,K18)</f>
        <v>202</v>
      </c>
      <c r="M18" s="168" t="n">
        <f aca="false">IF(ISNUMBER(A18), (IF(175.508&lt; A18,L18, TRUNC(10^(0.75194503*((LOG((A18/175.508)/LOG(10))*(LOG((A18/175.508)/LOG(10)))))),4)*L18)), 0)</f>
        <v>221.1092</v>
      </c>
      <c r="N18" s="169" t="n">
        <f aca="false">IF(ISNUMBER(A18), (IF(175.508&lt; A18,L18, TRUNC(10^(0.75194503*((LOG((A18/175.508)/LOG(10))*(LOG((A18/175.508)/LOG(10)))))),4)*L18)), 0)</f>
        <v>221.1092</v>
      </c>
      <c r="O18" s="209"/>
      <c r="P18" s="121"/>
      <c r="Q18" s="171"/>
    </row>
    <row r="19" customFormat="false" ht="16" hidden="false" customHeight="false" outlineLevel="0" collapsed="false">
      <c r="A19" s="273" t="n">
        <v>52</v>
      </c>
      <c r="B19" s="274" t="s">
        <v>69</v>
      </c>
      <c r="C19" s="275" t="n">
        <v>2003</v>
      </c>
      <c r="D19" s="178" t="n">
        <v>67</v>
      </c>
      <c r="E19" s="179" t="n">
        <v>-70</v>
      </c>
      <c r="F19" s="180" t="n">
        <v>70</v>
      </c>
      <c r="G19" s="163" t="n">
        <f aca="false">IF(MAX(D19:F19)&lt;0,0,MAX(D19:F19))</f>
        <v>70</v>
      </c>
      <c r="H19" s="181" t="n">
        <v>88</v>
      </c>
      <c r="I19" s="179" t="n">
        <v>-95</v>
      </c>
      <c r="J19" s="180" t="n">
        <v>-95</v>
      </c>
      <c r="K19" s="208" t="n">
        <f aca="false">IF(MAX(H19:J19)&lt;0,0,MAX(H19:J19))</f>
        <v>88</v>
      </c>
      <c r="L19" s="167" t="n">
        <f aca="false">SUM(G19,K19)</f>
        <v>158</v>
      </c>
      <c r="M19" s="168" t="n">
        <f aca="false">IF(ISNUMBER(A19), (IF(175.508&lt; A19,L19, TRUNC(10^(0.75194503*((LOG((A19/175.508)/LOG(10))*(LOG((A19/175.508)/LOG(10)))))),4)*L19)), 0)</f>
        <v>256.1654</v>
      </c>
      <c r="N19" s="169" t="n">
        <f aca="false">IF(ISNUMBER(A19), (IF(175.508&lt; A19,L19, TRUNC(10^(0.75194503*((LOG((A19/175.508)/LOG(10))*(LOG((A19/175.508)/LOG(10)))))),4)*L19)), 0)</f>
        <v>256.1654</v>
      </c>
      <c r="O19" s="209"/>
      <c r="P19" s="121"/>
      <c r="Q19" s="171"/>
    </row>
    <row r="20" customFormat="false" ht="16" hidden="false" customHeight="false" outlineLevel="0" collapsed="false">
      <c r="A20" s="273" t="n">
        <v>135.2</v>
      </c>
      <c r="B20" s="274" t="s">
        <v>70</v>
      </c>
      <c r="C20" s="275" t="n">
        <v>2003</v>
      </c>
      <c r="D20" s="178" t="n">
        <v>100</v>
      </c>
      <c r="E20" s="182" t="n">
        <v>0</v>
      </c>
      <c r="F20" s="182" t="n">
        <v>107</v>
      </c>
      <c r="G20" s="163" t="n">
        <f aca="false">IF(MAX(D20:F20)&lt;0,0,MAX(D20:F20))</f>
        <v>107</v>
      </c>
      <c r="H20" s="181" t="n">
        <v>120</v>
      </c>
      <c r="I20" s="179" t="n">
        <v>126</v>
      </c>
      <c r="J20" s="180" t="n">
        <v>130</v>
      </c>
      <c r="K20" s="208" t="n">
        <f aca="false">IF(MAX(H20:J20)&lt;0,0,MAX(H20:J20))</f>
        <v>130</v>
      </c>
      <c r="L20" s="167" t="n">
        <f aca="false">SUM(G20,K20)</f>
        <v>237</v>
      </c>
      <c r="M20" s="168" t="n">
        <f aca="false">IF(ISNUMBER(A20), (IF(175.508&lt; A20,L20, TRUNC(10^(0.75194503*((LOG((A20/175.508)/LOG(10))*(LOG((A20/175.508)/LOG(10)))))),4)*L20)), 0)</f>
        <v>242.3088</v>
      </c>
      <c r="N20" s="169" t="n">
        <f aca="false">IF(ISNUMBER(A20), (IF(175.508&lt; A20,L20, TRUNC(10^(0.75194503*((LOG((A20/175.508)/LOG(10))*(LOG((A20/175.508)/LOG(10)))))),4)*L20)), 0)</f>
        <v>242.3088</v>
      </c>
      <c r="O20" s="209"/>
      <c r="P20" s="121"/>
      <c r="Q20" s="171"/>
    </row>
    <row r="21" customFormat="false" ht="17.25" hidden="false" customHeight="true" outlineLevel="0" collapsed="false">
      <c r="A21" s="273" t="n">
        <v>10</v>
      </c>
      <c r="B21" s="274"/>
      <c r="C21" s="275"/>
      <c r="D21" s="276"/>
      <c r="E21" s="192"/>
      <c r="F21" s="193"/>
      <c r="G21" s="191" t="n">
        <f aca="false">IF(MAX(D21:F21)&lt;0,0,MAX(D21:F21))</f>
        <v>0</v>
      </c>
      <c r="H21" s="190"/>
      <c r="I21" s="192"/>
      <c r="J21" s="193"/>
      <c r="K21" s="194"/>
      <c r="L21" s="195" t="n">
        <f aca="false">SUM(G21,K21)</f>
        <v>0</v>
      </c>
      <c r="M21" s="168" t="n">
        <f aca="false">IF(ISNUMBER(A21), (IF(175.508&lt; A21,L21, TRUNC(10^(0.75194503*((LOG((A21/175.508)/LOG(10))*(LOG((A21/175.508)/LOG(10)))))),4)*L21)), 0)</f>
        <v>0</v>
      </c>
      <c r="N21" s="169" t="n">
        <f aca="false">IF(ISNUMBER(A21), (IF(175.508&lt; A21,L21, TRUNC(10^(0.75194503*((LOG((A21/175.508)/LOG(10))*(LOG((A21/175.508)/LOG(10)))))),4)*L21)), 0)</f>
        <v>0</v>
      </c>
      <c r="O21" s="209"/>
      <c r="P21" s="121"/>
      <c r="Q21" s="171"/>
    </row>
    <row r="22" customFormat="false" ht="19" hidden="false" customHeight="false" outlineLevel="0" collapsed="false">
      <c r="A22" s="148" t="s">
        <v>35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 t="n">
        <f aca="false">SUM(N23:N26)-MIN(N23:N26)</f>
        <v>553.6942</v>
      </c>
      <c r="P22" s="150" t="n">
        <f aca="false">RANK(O22,O7:O27,0)</f>
        <v>2</v>
      </c>
      <c r="Q22" s="151" t="n">
        <f aca="false">RANK(O22,O7:O37)</f>
        <v>2</v>
      </c>
    </row>
    <row r="23" customFormat="false" ht="14.5" hidden="false" customHeight="true" outlineLevel="0" collapsed="false">
      <c r="A23" s="270" t="n">
        <v>70.7</v>
      </c>
      <c r="B23" s="271" t="s">
        <v>71</v>
      </c>
      <c r="C23" s="272" t="n">
        <v>2002</v>
      </c>
      <c r="D23" s="160" t="n">
        <v>68</v>
      </c>
      <c r="E23" s="161" t="n">
        <v>-73</v>
      </c>
      <c r="F23" s="162" t="n">
        <v>73</v>
      </c>
      <c r="G23" s="201" t="n">
        <f aca="false">IF(MAX(D23:F23)&lt;0,0,MAX(D23:F23))</f>
        <v>73</v>
      </c>
      <c r="H23" s="164" t="n">
        <v>90</v>
      </c>
      <c r="I23" s="161" t="n">
        <v>-95</v>
      </c>
      <c r="J23" s="165" t="n">
        <v>-95</v>
      </c>
      <c r="K23" s="166" t="n">
        <f aca="false">IF(MAX(H23:J23)&lt;0,0,MAX(H23:J23))</f>
        <v>90</v>
      </c>
      <c r="L23" s="202" t="n">
        <f aca="false">SUM(G23,K23)</f>
        <v>163</v>
      </c>
      <c r="M23" s="168" t="n">
        <f aca="false">IF(ISNUMBER(A23), (IF(175.508&lt; A23,L23, TRUNC(10^(0.75194503*((LOG((A23/175.508)/LOG(10))*(LOG((A23/175.508)/LOG(10)))))),4)*L23)), 0)</f>
        <v>213.5137</v>
      </c>
      <c r="N23" s="169" t="n">
        <f aca="false">IF(ISNUMBER(A23), (IF(175.508&lt; A23,L23, TRUNC(10^(0.75194503*((LOG((A23/175.508)/LOG(10))*(LOG((A23/175.508)/LOG(10)))))),4)*L23)), 0)</f>
        <v>213.5137</v>
      </c>
      <c r="O23" s="203"/>
      <c r="P23" s="51"/>
      <c r="Q23" s="171"/>
    </row>
    <row r="24" customFormat="false" ht="14.5" hidden="false" customHeight="true" outlineLevel="0" collapsed="false">
      <c r="A24" s="273" t="n">
        <v>78.6</v>
      </c>
      <c r="B24" s="274" t="s">
        <v>72</v>
      </c>
      <c r="C24" s="275" t="n">
        <v>2002</v>
      </c>
      <c r="D24" s="178" t="n">
        <v>50</v>
      </c>
      <c r="E24" s="179" t="n">
        <v>54</v>
      </c>
      <c r="F24" s="180" t="n">
        <v>56</v>
      </c>
      <c r="G24" s="163" t="n">
        <f aca="false">IF(MAX(D24:F24)&lt;0,0,MAX(D24:F24))</f>
        <v>56</v>
      </c>
      <c r="H24" s="181" t="n">
        <v>67</v>
      </c>
      <c r="I24" s="179" t="n">
        <v>72</v>
      </c>
      <c r="J24" s="180" t="n">
        <v>75</v>
      </c>
      <c r="K24" s="208" t="n">
        <f aca="false">IF(MAX(H24:J24)&lt;0,0,MAX(H24:J24))</f>
        <v>75</v>
      </c>
      <c r="L24" s="167" t="n">
        <f aca="false">SUM(G24,K24)</f>
        <v>131</v>
      </c>
      <c r="M24" s="168" t="n">
        <f aca="false">IF(ISNUMBER(A24), (IF(175.508&lt; A24,L24, TRUNC(10^(0.75194503*((LOG((A24/175.508)/LOG(10))*(LOG((A24/175.508)/LOG(10)))))),4)*L24)), 0)</f>
        <v>161.7195</v>
      </c>
      <c r="N24" s="169" t="n">
        <f aca="false">IF(ISNUMBER(A24), (IF(175.508&lt; A24,L24, TRUNC(10^(0.75194503*((LOG((A24/175.508)/LOG(10))*(LOG((A24/175.508)/LOG(10)))))),4)*L24)), 0)</f>
        <v>161.7195</v>
      </c>
      <c r="O24" s="203"/>
      <c r="P24" s="51"/>
      <c r="Q24" s="171"/>
    </row>
    <row r="25" customFormat="false" ht="14.5" hidden="false" customHeight="true" outlineLevel="0" collapsed="false">
      <c r="A25" s="273" t="n">
        <v>69.6</v>
      </c>
      <c r="B25" s="274" t="s">
        <v>53</v>
      </c>
      <c r="C25" s="275" t="n">
        <v>2004</v>
      </c>
      <c r="D25" s="178" t="n">
        <v>40</v>
      </c>
      <c r="E25" s="179" t="n">
        <v>43</v>
      </c>
      <c r="F25" s="179" t="n">
        <v>-45</v>
      </c>
      <c r="G25" s="163" t="n">
        <f aca="false">IF(MAX(D25:F25)&lt;0,0,MAX(D25:F25))</f>
        <v>43</v>
      </c>
      <c r="H25" s="183" t="n">
        <v>50</v>
      </c>
      <c r="I25" s="182" t="n">
        <v>-53</v>
      </c>
      <c r="J25" s="184" t="n">
        <v>-53</v>
      </c>
      <c r="K25" s="208" t="n">
        <f aca="false">IF(MAX(H25:J25)&lt;0,0,MAX(H25:J25))</f>
        <v>50</v>
      </c>
      <c r="L25" s="167" t="n">
        <f aca="false">SUM(G25,K25)</f>
        <v>93</v>
      </c>
      <c r="M25" s="168" t="n">
        <f aca="false">IF(ISNUMBER(A25), (IF(175.508&lt; A25,L25, TRUNC(10^(0.75194503*((LOG((A25/175.508)/LOG(10))*(LOG((A25/175.508)/LOG(10)))))),4)*L25)), 0)</f>
        <v>122.9646</v>
      </c>
      <c r="N25" s="169" t="n">
        <f aca="false">IF(ISNUMBER(A25), (IF(175.508&lt; A25,L25, TRUNC(10^(0.75194503*((LOG((A25/175.508)/LOG(10))*(LOG((A25/175.508)/LOG(10)))))),4)*L25)), 0)</f>
        <v>122.9646</v>
      </c>
      <c r="O25" s="203"/>
      <c r="P25" s="51"/>
      <c r="Q25" s="171"/>
    </row>
    <row r="26" customFormat="false" ht="17.25" hidden="false" customHeight="true" outlineLevel="0" collapsed="false">
      <c r="A26" s="273" t="n">
        <v>95.3</v>
      </c>
      <c r="B26" s="274" t="s">
        <v>73</v>
      </c>
      <c r="C26" s="275" t="n">
        <v>2003</v>
      </c>
      <c r="D26" s="217" t="n">
        <v>63</v>
      </c>
      <c r="E26" s="179" t="n">
        <v>67</v>
      </c>
      <c r="F26" s="218" t="n">
        <v>-70</v>
      </c>
      <c r="G26" s="219" t="n">
        <f aca="false">IF(MAX(D26:F26)&lt;0,0,MAX(D26:F26))</f>
        <v>67</v>
      </c>
      <c r="H26" s="218" t="n">
        <v>85</v>
      </c>
      <c r="I26" s="220" t="n">
        <v>-90</v>
      </c>
      <c r="J26" s="218" t="n">
        <v>91</v>
      </c>
      <c r="K26" s="221" t="n">
        <f aca="false">IF(MAX(H26:J26)&lt;0,0,MAX(H26:J26))</f>
        <v>91</v>
      </c>
      <c r="L26" s="256" t="n">
        <f aca="false">SUM(G26,K26)</f>
        <v>158</v>
      </c>
      <c r="M26" s="168" t="n">
        <f aca="false">IF(ISNUMBER(A26), (IF(175.508&lt; A26,L26, TRUNC(10^(0.75194503*((LOG((A26/175.508)/LOG(10))*(LOG((A26/175.508)/LOG(10)))))),4)*L26)), 0)</f>
        <v>178.461</v>
      </c>
      <c r="N26" s="169" t="n">
        <f aca="false">IF(ISNUMBER(A26), (IF(175.508&lt; A26,L26, TRUNC(10^(0.75194503*((LOG((A26/175.508)/LOG(10))*(LOG((A26/175.508)/LOG(10)))))),4)*L26)), 0)</f>
        <v>178.461</v>
      </c>
      <c r="O26" s="203"/>
      <c r="P26" s="121"/>
      <c r="Q26" s="171"/>
    </row>
    <row r="27" customFormat="false" ht="19" hidden="false" customHeight="false" outlineLevel="0" collapsed="false">
      <c r="A27" s="196" t="s">
        <v>40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49" t="n">
        <f aca="false">SUM(N28:N31)-MIN(N28:N31)</f>
        <v>476.8452</v>
      </c>
      <c r="P27" s="150" t="n">
        <f aca="false">RANK(O27,O7:O27,0)</f>
        <v>3</v>
      </c>
      <c r="Q27" s="151" t="n">
        <f aca="false">RANK(O27,O7:O37)</f>
        <v>3</v>
      </c>
    </row>
    <row r="28" customFormat="false" ht="16" hidden="false" customHeight="false" outlineLevel="0" collapsed="false">
      <c r="A28" s="197" t="n">
        <v>59.9</v>
      </c>
      <c r="B28" s="153" t="s">
        <v>74</v>
      </c>
      <c r="C28" s="154" t="n">
        <v>2003</v>
      </c>
      <c r="D28" s="222" t="n">
        <v>-42</v>
      </c>
      <c r="E28" s="222" t="n">
        <v>42</v>
      </c>
      <c r="F28" s="222" t="n">
        <v>45</v>
      </c>
      <c r="G28" s="201" t="n">
        <f aca="false">IF(MAX(D28:F28)&lt;0,0,MAX(D28:F28))</f>
        <v>45</v>
      </c>
      <c r="H28" s="164" t="n">
        <v>50</v>
      </c>
      <c r="I28" s="223" t="n">
        <v>55</v>
      </c>
      <c r="J28" s="164" t="n">
        <v>58</v>
      </c>
      <c r="K28" s="166" t="n">
        <f aca="false">IF(MAX(H28:J28)&lt;0,0,MAX(H28:J28))</f>
        <v>58</v>
      </c>
      <c r="L28" s="202" t="n">
        <f aca="false">SUM(G28,K28)</f>
        <v>103</v>
      </c>
      <c r="M28" s="168" t="n">
        <f aca="false">IF(ISNUMBER(A28), (IF(175.508&lt; A28,L28, TRUNC(10^(0.75194503*((LOG((A28/175.508)/LOG(10))*(LOG((A28/175.508)/LOG(10)))))),4)*L28)), 0)</f>
        <v>150.2152</v>
      </c>
      <c r="N28" s="169" t="n">
        <f aca="false">IF(ISNUMBER(A28), (IF(175.508&lt; A28,L28, TRUNC(10^(0.75194503*((LOG((A28/175.508)/LOG(10))*(LOG((A28/175.508)/LOG(10)))))),4)*L28)), 0)</f>
        <v>150.2152</v>
      </c>
      <c r="O28" s="203"/>
      <c r="P28" s="121"/>
      <c r="Q28" s="171"/>
    </row>
    <row r="29" customFormat="false" ht="16" hidden="false" customHeight="false" outlineLevel="0" collapsed="false">
      <c r="A29" s="204" t="n">
        <v>51.2</v>
      </c>
      <c r="B29" s="173" t="s">
        <v>75</v>
      </c>
      <c r="C29" s="174" t="n">
        <v>2002</v>
      </c>
      <c r="D29" s="222" t="n">
        <v>-25</v>
      </c>
      <c r="E29" s="222" t="n">
        <v>25</v>
      </c>
      <c r="F29" s="222" t="n">
        <v>-28</v>
      </c>
      <c r="G29" s="163" t="n">
        <f aca="false">IF(MAX(D29:F29)&lt;0,0,MAX(D29:F29))</f>
        <v>25</v>
      </c>
      <c r="H29" s="164" t="n">
        <v>30</v>
      </c>
      <c r="I29" s="222" t="n">
        <v>35</v>
      </c>
      <c r="J29" s="164" t="n">
        <v>38</v>
      </c>
      <c r="K29" s="208" t="n">
        <f aca="false">IF(MAX(H29:J29)&lt;0,0,MAX(H29:J29))</f>
        <v>38</v>
      </c>
      <c r="L29" s="167" t="n">
        <f aca="false">SUM(G29,K29)</f>
        <v>63</v>
      </c>
      <c r="M29" s="168" t="n">
        <f aca="false">IF(ISNUMBER(A29), (IF(175.508&lt; A29,L29, TRUNC(10^(0.75194503*((LOG((A29/175.508)/LOG(10))*(LOG((A29/175.508)/LOG(10)))))),4)*L29)), 0)</f>
        <v>103.4145</v>
      </c>
      <c r="N29" s="169" t="n">
        <f aca="false">IF(ISNUMBER(A29), (IF(175.508&lt; A29,L29, TRUNC(10^(0.75194503*((LOG((A29/175.508)/LOG(10))*(LOG((A29/175.508)/LOG(10)))))),4)*L29)), 0)</f>
        <v>103.4145</v>
      </c>
      <c r="O29" s="203"/>
      <c r="P29" s="121"/>
      <c r="Q29" s="171"/>
    </row>
    <row r="30" customFormat="false" ht="16" hidden="false" customHeight="false" outlineLevel="0" collapsed="false">
      <c r="A30" s="172" t="n">
        <v>61</v>
      </c>
      <c r="B30" s="173" t="s">
        <v>76</v>
      </c>
      <c r="C30" s="174" t="n">
        <v>2002</v>
      </c>
      <c r="D30" s="222" t="n">
        <v>67</v>
      </c>
      <c r="E30" s="222" t="n">
        <v>70</v>
      </c>
      <c r="F30" s="222" t="n">
        <v>71</v>
      </c>
      <c r="G30" s="163" t="n">
        <f aca="false">IF(MAX(D30:F30)&lt;0,0,MAX(D30:F30))</f>
        <v>71</v>
      </c>
      <c r="H30" s="164" t="n">
        <v>80</v>
      </c>
      <c r="I30" s="222" t="n">
        <v>83</v>
      </c>
      <c r="J30" s="164" t="n">
        <v>84</v>
      </c>
      <c r="K30" s="208" t="n">
        <f aca="false">IF(MAX(H30:J30)&lt;0,0,MAX(H30:J30))</f>
        <v>84</v>
      </c>
      <c r="L30" s="167" t="n">
        <f aca="false">SUM(G30,K30)</f>
        <v>155</v>
      </c>
      <c r="M30" s="168" t="n">
        <f aca="false">IF(ISNUMBER(A30), (IF(175.508&lt; A30,L30, TRUNC(10^(0.75194503*((LOG((A30/175.508)/LOG(10))*(LOG((A30/175.508)/LOG(10)))))),4)*L30)), 0)</f>
        <v>223.2155</v>
      </c>
      <c r="N30" s="169" t="n">
        <f aca="false">IF(ISNUMBER(A30), (IF(175.508&lt; A30,L30, TRUNC(10^(0.75194503*((LOG((A30/175.508)/LOG(10))*(LOG((A30/175.508)/LOG(10)))))),4)*L30)), 0)</f>
        <v>223.2155</v>
      </c>
      <c r="O30" s="203"/>
      <c r="P30" s="121"/>
      <c r="Q30" s="171"/>
    </row>
    <row r="31" customFormat="false" ht="15" hidden="false" customHeight="true" outlineLevel="0" collapsed="false">
      <c r="A31" s="273" t="n">
        <v>10</v>
      </c>
      <c r="B31" s="274"/>
      <c r="C31" s="275"/>
      <c r="D31" s="276"/>
      <c r="E31" s="192"/>
      <c r="F31" s="193"/>
      <c r="G31" s="191" t="n">
        <f aca="false">IF(MAX(D31:F31)&lt;0,0,MAX(D31:F31))</f>
        <v>0</v>
      </c>
      <c r="H31" s="190"/>
      <c r="I31" s="192"/>
      <c r="J31" s="193"/>
      <c r="K31" s="194" t="n">
        <f aca="false">IF(MAX(H31:J31)&lt;0,0,MAX(H31:J31))</f>
        <v>0</v>
      </c>
      <c r="L31" s="195" t="n">
        <f aca="false">SUM(G31,K31)</f>
        <v>0</v>
      </c>
      <c r="M31" s="168" t="n">
        <f aca="false">IF(ISNUMBER(A31), (IF(175.508&lt; A31,L31, TRUNC(10^(0.75194503*((LOG((A31/175.508)/LOG(10))*(LOG((A31/175.508)/LOG(10)))))),4)*L31)), 0)</f>
        <v>0</v>
      </c>
      <c r="N31" s="169" t="n">
        <f aca="false">IF(ISNUMBER(A31), (IF(175.508&lt; A31,L31, TRUNC(10^(0.75194503*((LOG((A31/175.508)/LOG(10))*(LOG((A31/175.508)/LOG(10)))))),4)*L31)), 0)</f>
        <v>0</v>
      </c>
      <c r="O31" s="203"/>
      <c r="P31" s="121"/>
      <c r="Q31" s="171"/>
    </row>
    <row r="32" customFormat="false" ht="19" hidden="false" customHeight="false" outlineLevel="0" collapsed="false">
      <c r="A32" s="232" t="s">
        <v>45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51"/>
      <c r="Q32" s="234"/>
    </row>
    <row r="33" customFormat="false" ht="15.75" hidden="false" customHeight="true" outlineLevel="0" collapsed="false">
      <c r="A33" s="152"/>
      <c r="B33" s="153"/>
      <c r="C33" s="154"/>
      <c r="D33" s="235"/>
      <c r="E33" s="161"/>
      <c r="F33" s="162"/>
      <c r="G33" s="201" t="n">
        <f aca="false">IF(MAX(D33:F33)&lt;0,0,MAX(D33:F33))</f>
        <v>0</v>
      </c>
      <c r="H33" s="162"/>
      <c r="I33" s="161"/>
      <c r="J33" s="165"/>
      <c r="K33" s="166" t="n">
        <f aca="false">IF(MAX(H33:J33)&lt;0,0,MAX(H33:J33))</f>
        <v>0</v>
      </c>
      <c r="L33" s="202" t="n">
        <f aca="false">SUM(G33,K33)</f>
        <v>0</v>
      </c>
      <c r="M33" s="168" t="n">
        <f aca="false">IF(ISNUMBER(A33), (IF(175.508&lt; A33,L33, TRUNC(10^(0.75194503*((LOG((A33/175.508)/LOG(10))*(LOG((A33/175.508)/LOG(10)))))),4)*L33)), 0)</f>
        <v>0</v>
      </c>
      <c r="N33" s="169" t="n">
        <f aca="false">IF(ISNUMBER(A33), (IF(174.393&lt; A33,L33, TRUNC(10^(0.794358141*((LOG((A33/174.393)/LOG(10))*(LOG((A33/174.393)/LOG(10)))))),4)*L33)), 0)</f>
        <v>0</v>
      </c>
      <c r="O33" s="171"/>
      <c r="P33" s="121"/>
      <c r="Q33" s="171"/>
    </row>
    <row r="34" customFormat="false" ht="15" hidden="false" customHeight="true" outlineLevel="0" collapsed="false">
      <c r="A34" s="152"/>
      <c r="B34" s="153"/>
      <c r="C34" s="154"/>
      <c r="D34" s="236"/>
      <c r="E34" s="237"/>
      <c r="F34" s="237"/>
      <c r="G34" s="163" t="n">
        <f aca="false">IF(MAX(D34:F34)&lt;0,0,MAX(D34:F34))</f>
        <v>0</v>
      </c>
      <c r="H34" s="236"/>
      <c r="I34" s="237"/>
      <c r="J34" s="237"/>
      <c r="K34" s="208" t="n">
        <f aca="false">IF(MAX(H34:J34)&lt;0,0,MAX(H34:J34))</f>
        <v>0</v>
      </c>
      <c r="L34" s="167" t="n">
        <f aca="false">SUM(G34,K34)</f>
        <v>0</v>
      </c>
      <c r="M34" s="168" t="n">
        <f aca="false">IF(ISNUMBER(A34), (IF(175.508&lt; A34,L34, TRUNC(10^(0.75194503*((LOG((A34/175.508)/LOG(10))*(LOG((A34/175.508)/LOG(10)))))),4)*L34)), 0)</f>
        <v>0</v>
      </c>
      <c r="N34" s="238" t="n">
        <f aca="false">IF(ISNUMBER(A34), (IF(174.393&lt; A34,L34, TRUNC(10^(0.794358141*((LOG((A34/174.393)/LOG(10))*(LOG((A34/174.393)/LOG(10)))))),4)*L34)), 0)</f>
        <v>0</v>
      </c>
      <c r="O34" s="171"/>
      <c r="P34" s="121"/>
      <c r="Q34" s="171"/>
    </row>
    <row r="35" customFormat="false" ht="15" hidden="false" customHeight="true" outlineLevel="0" collapsed="false">
      <c r="A35" s="239"/>
      <c r="B35" s="240"/>
      <c r="C35" s="241"/>
      <c r="D35" s="236"/>
      <c r="E35" s="237"/>
      <c r="F35" s="242"/>
      <c r="G35" s="163" t="n">
        <f aca="false">IF(MAX(D35:F35)&lt;0,0,MAX(D35:F35))</f>
        <v>0</v>
      </c>
      <c r="H35" s="243"/>
      <c r="I35" s="244"/>
      <c r="J35" s="245"/>
      <c r="K35" s="208" t="n">
        <f aca="false">IF(MAX(H35:J35)&lt;0,0,MAX(H35:J35))</f>
        <v>0</v>
      </c>
      <c r="L35" s="167" t="n">
        <f aca="false">SUM(G35,K35)</f>
        <v>0</v>
      </c>
      <c r="M35" s="168" t="n">
        <f aca="false">IF(ISNUMBER(A35), (IF(175.508&lt; A35,L35, TRUNC(10^(0.75194503*((LOG((A35/175.508)/LOG(10))*(LOG((A35/175.508)/LOG(10)))))),4)*L35)), 0)</f>
        <v>0</v>
      </c>
      <c r="N35" s="238" t="n">
        <f aca="false">IF(ISNUMBER(A35), (IF(174.393&lt; A35,L35, TRUNC(10^(0.794358141*((LOG((A35/174.393)/LOG(10))*(LOG((A35/174.393)/LOG(10)))))),4)*L35)), 0)</f>
        <v>0</v>
      </c>
      <c r="O35" s="171"/>
      <c r="P35" s="121"/>
      <c r="Q35" s="171"/>
    </row>
    <row r="36" customFormat="false" ht="15.75" hidden="false" customHeight="true" outlineLevel="0" collapsed="false">
      <c r="A36" s="239"/>
      <c r="B36" s="240"/>
      <c r="C36" s="246"/>
      <c r="D36" s="236"/>
      <c r="E36" s="251"/>
      <c r="F36" s="252"/>
      <c r="G36" s="219" t="n">
        <f aca="false">IF(MAX(D36:F36)&lt;0,0,MAX(D36:F36))</f>
        <v>0</v>
      </c>
      <c r="H36" s="253"/>
      <c r="I36" s="254"/>
      <c r="J36" s="255"/>
      <c r="K36" s="221" t="n">
        <f aca="false">IF(MAX(H36:J36)&lt;0,0,MAX(H36:J36))</f>
        <v>0</v>
      </c>
      <c r="L36" s="256" t="n">
        <f aca="false">SUM(G36,K36)</f>
        <v>0</v>
      </c>
      <c r="M36" s="168" t="n">
        <f aca="false">IF(ISNUMBER(A36), (IF(175.508&lt; A36,L36, TRUNC(10^(0.75194503*((LOG((A36/175.508)/LOG(10))*(LOG((A36/175.508)/LOG(10)))))),4)*L36)), 0)</f>
        <v>0</v>
      </c>
      <c r="N36" s="238" t="n">
        <f aca="false">IF(ISNUMBER(A36), (IF(174.393&lt; A36,L36, TRUNC(10^(0.794358141*((LOG((A36/174.393)/LOG(10))*(LOG((A36/174.393)/LOG(10)))))),4)*L36)), 0)</f>
        <v>0</v>
      </c>
      <c r="O36" s="171"/>
      <c r="P36" s="121"/>
      <c r="Q36" s="171"/>
    </row>
    <row r="37" customFormat="false" ht="15.75" hidden="false" customHeight="true" outlineLevel="0" collapsed="false">
      <c r="A37" s="258"/>
      <c r="B37" s="259"/>
      <c r="C37" s="260"/>
      <c r="D37" s="262"/>
      <c r="E37" s="263"/>
      <c r="F37" s="263"/>
      <c r="G37" s="191" t="n">
        <f aca="false">IF(MAX(D37:F37)&lt;0,0,MAX(D37:F37))</f>
        <v>0</v>
      </c>
      <c r="H37" s="264"/>
      <c r="I37" s="265"/>
      <c r="J37" s="265"/>
      <c r="K37" s="194" t="n">
        <f aca="false">IF(MAX(H37:J37)&lt;0,0,MAX(H37:J37))</f>
        <v>0</v>
      </c>
      <c r="L37" s="195" t="n">
        <f aca="false">SUM(G37,K37)</f>
        <v>0</v>
      </c>
      <c r="M37" s="266" t="n">
        <f aca="false">IF(ISNUMBER(A37), (IF(175.508&lt; A37,L37, TRUNC(10^(0.75194503*((LOG((A37/175.508)/LOG(10))*(LOG((A37/175.508)/LOG(10)))))),4)*L37)), 0)</f>
        <v>0</v>
      </c>
      <c r="N37" s="267" t="n">
        <f aca="false">IF(ISNUMBER(A37), (IF(174.393&lt; A37,L37, TRUNC(10^(0.794358141*((LOG((A37/174.393)/LOG(10))*(LOG((A37/174.393)/LOG(10)))))),4)*L37)), 0)</f>
        <v>0</v>
      </c>
      <c r="O37" s="171"/>
      <c r="P37" s="121"/>
      <c r="Q37" s="171"/>
    </row>
    <row r="38" customFormat="false" ht="15" hidden="false" customHeight="true" outlineLevel="0" collapsed="false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0"/>
      <c r="P38" s="121"/>
    </row>
    <row r="39" customFormat="false" ht="15" hidden="false" customHeight="true" outlineLevel="0" collapsed="false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0"/>
      <c r="P39" s="121"/>
    </row>
    <row r="40" customFormat="false" ht="15.75" hidden="false" customHeight="true" outlineLevel="0" collapsed="false">
      <c r="A40" s="121"/>
      <c r="B40" s="268"/>
      <c r="C40" s="268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0"/>
      <c r="P40" s="121"/>
    </row>
    <row r="41" customFormat="false" ht="14" hidden="false" customHeight="false" outlineLevel="0" collapsed="false">
      <c r="A41" s="121"/>
      <c r="B41" s="269" t="s">
        <v>54</v>
      </c>
      <c r="C41" s="26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0"/>
      <c r="P41" s="121"/>
    </row>
  </sheetData>
  <mergeCells count="27">
    <mergeCell ref="A1:O1"/>
    <mergeCell ref="A3:B3"/>
    <mergeCell ref="C3:J3"/>
    <mergeCell ref="K3:O3"/>
    <mergeCell ref="D5:G5"/>
    <mergeCell ref="H5:K5"/>
    <mergeCell ref="O5:O6"/>
    <mergeCell ref="Q5:Q6"/>
    <mergeCell ref="A7:N7"/>
    <mergeCell ref="O8:O11"/>
    <mergeCell ref="Q8:Q11"/>
    <mergeCell ref="A12:N12"/>
    <mergeCell ref="O13:O16"/>
    <mergeCell ref="Q13:Q16"/>
    <mergeCell ref="A17:N17"/>
    <mergeCell ref="O18:O21"/>
    <mergeCell ref="Q18:Q21"/>
    <mergeCell ref="A22:N22"/>
    <mergeCell ref="O23:O26"/>
    <mergeCell ref="Q23:Q26"/>
    <mergeCell ref="A27:N27"/>
    <mergeCell ref="O28:O31"/>
    <mergeCell ref="Q28:Q31"/>
    <mergeCell ref="A32:N32"/>
    <mergeCell ref="O33:O37"/>
    <mergeCell ref="Q33:Q37"/>
    <mergeCell ref="B40:C40"/>
  </mergeCells>
  <conditionalFormatting sqref="H9:J10 H8:I8 D10 H13:J16 D13:F16 H22:J22 H18:I18 D22:F22 D8:F9 H19:J20 D18:F20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conditionalFormatting sqref="D23:F24 H24:J26 H23:I23 D25 H34:J36 H33:I33 D33:F36 D28:F30 H28:J30 D26:F26">
    <cfRule type="cellIs" priority="4" operator="less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conditionalFormatting sqref="D34:F36">
    <cfRule type="cellIs" priority="6" operator="lessThan" aboveAverage="0" equalAverage="0" bottom="0" percent="0" rank="0" text="" dxfId="2">
      <formula>0</formula>
    </cfRule>
    <cfRule type="cellIs" priority="7" operator="lessThan" aboveAverage="0" equalAverage="0" bottom="0" percent="0" rank="0" text="" dxfId="3">
      <formula>0</formula>
    </cfRule>
  </conditionalFormatting>
  <conditionalFormatting sqref="H34:J36">
    <cfRule type="cellIs" priority="8" operator="lessThan" aboveAverage="0" equalAverage="0" bottom="0" percent="0" rank="0" text="" dxfId="4">
      <formula>0</formula>
    </cfRule>
    <cfRule type="cellIs" priority="9" operator="lessThan" aboveAverage="0" equalAverage="0" bottom="0" percent="0" rank="0" text="" dxfId="5">
      <formula>0</formula>
    </cfRule>
  </conditionalFormatting>
  <conditionalFormatting sqref="D37:F37">
    <cfRule type="cellIs" priority="10" operator="lessThan" aboveAverage="0" equalAverage="0" bottom="0" percent="0" rank="0" text="" dxfId="6">
      <formula>0</formula>
    </cfRule>
    <cfRule type="cellIs" priority="11" operator="lessThan" aboveAverage="0" equalAverage="0" bottom="0" percent="0" rank="0" text="" dxfId="7">
      <formula>0</formula>
    </cfRule>
  </conditionalFormatting>
  <conditionalFormatting sqref="D35:F35">
    <cfRule type="cellIs" priority="12" operator="lessThan" aboveAverage="0" equalAverage="0" bottom="0" percent="0" rank="0" text="" dxfId="8">
      <formula>0</formula>
    </cfRule>
    <cfRule type="cellIs" priority="13" operator="lessThan" aboveAverage="0" equalAverage="0" bottom="0" percent="0" rank="0" text="" dxfId="9">
      <formula>0</formula>
    </cfRule>
  </conditionalFormatting>
  <conditionalFormatting sqref="D36:F36">
    <cfRule type="cellIs" priority="14" operator="lessThan" aboveAverage="0" equalAverage="0" bottom="0" percent="0" rank="0" text="" dxfId="10">
      <formula>0</formula>
    </cfRule>
    <cfRule type="cellIs" priority="15" operator="lessThan" aboveAverage="0" equalAverage="0" bottom="0" percent="0" rank="0" text="" dxfId="11">
      <formula>0</formula>
    </cfRule>
  </conditionalFormatting>
  <conditionalFormatting sqref="H36:J36">
    <cfRule type="cellIs" priority="16" operator="lessThan" aboveAverage="0" equalAverage="0" bottom="0" percent="0" rank="0" text="" dxfId="12">
      <formula>0</formula>
    </cfRule>
    <cfRule type="cellIs" priority="17" operator="lessThan" aboveAverage="0" equalAverage="0" bottom="0" percent="0" rank="0" text="" dxfId="13">
      <formula>0</formula>
    </cfRule>
  </conditionalFormatting>
  <conditionalFormatting sqref="H37:J37">
    <cfRule type="cellIs" priority="18" operator="lessThan" aboveAverage="0" equalAverage="0" bottom="0" percent="0" rank="0" text="" dxfId="14">
      <formula>0</formula>
    </cfRule>
    <cfRule type="cellIs" priority="19" operator="lessThan" aboveAverage="0" equalAverage="0" bottom="0" percent="0" rank="0" text="" dxfId="15">
      <formula>0</formula>
    </cfRule>
  </conditionalFormatting>
  <conditionalFormatting sqref="D37:F37">
    <cfRule type="cellIs" priority="20" operator="lessThan" aboveAverage="0" equalAverage="0" bottom="0" percent="0" rank="0" text="" dxfId="16">
      <formula>0</formula>
    </cfRule>
    <cfRule type="cellIs" priority="21" operator="lessThan" aboveAverage="0" equalAverage="0" bottom="0" percent="0" rank="0" text="" dxfId="17">
      <formula>0</formula>
    </cfRule>
  </conditionalFormatting>
  <conditionalFormatting sqref="E25">
    <cfRule type="cellIs" priority="22" operator="lessThan" aboveAverage="0" equalAverage="0" bottom="0" percent="0" rank="0" text="" dxfId="18">
      <formula>0</formula>
    </cfRule>
    <cfRule type="cellIs" priority="23" operator="lessThan" aboveAverage="0" equalAverage="0" bottom="0" percent="0" rank="0" text="" dxfId="19">
      <formula>0</formula>
    </cfRule>
  </conditionalFormatting>
  <conditionalFormatting sqref="F25">
    <cfRule type="cellIs" priority="24" operator="lessThan" aboveAverage="0" equalAverage="0" bottom="0" percent="0" rank="0" text="" dxfId="20">
      <formula>0</formula>
    </cfRule>
    <cfRule type="cellIs" priority="25" operator="lessThan" aboveAverage="0" equalAverage="0" bottom="0" percent="0" rank="0" text="" dxfId="21">
      <formula>0</formula>
    </cfRule>
  </conditionalFormatting>
  <conditionalFormatting sqref="F10">
    <cfRule type="cellIs" priority="26" operator="lessThan" aboveAverage="0" equalAverage="0" bottom="0" percent="0" rank="0" text="" dxfId="22">
      <formula>0</formula>
    </cfRule>
    <cfRule type="cellIs" priority="27" operator="lessThan" aboveAverage="0" equalAverage="0" bottom="0" percent="0" rank="0" text="" dxfId="23">
      <formula>0</formula>
    </cfRule>
  </conditionalFormatting>
  <conditionalFormatting sqref="H11:J11 D11:F11">
    <cfRule type="cellIs" priority="28" operator="lessThan" aboveAverage="0" equalAverage="0" bottom="0" percent="0" rank="0" text="" dxfId="0">
      <formula>0</formula>
    </cfRule>
    <cfRule type="cellIs" priority="29" operator="lessThan" aboveAverage="0" equalAverage="0" bottom="0" percent="0" rank="0" text="" dxfId="1">
      <formula>0</formula>
    </cfRule>
  </conditionalFormatting>
  <conditionalFormatting sqref="H21:J21 D21:F21">
    <cfRule type="cellIs" priority="30" operator="lessThan" aboveAverage="0" equalAverage="0" bottom="0" percent="0" rank="0" text="" dxfId="0">
      <formula>0</formula>
    </cfRule>
    <cfRule type="cellIs" priority="31" operator="lessThan" aboveAverage="0" equalAverage="0" bottom="0" percent="0" rank="0" text="" dxfId="1">
      <formula>0</formula>
    </cfRule>
  </conditionalFormatting>
  <conditionalFormatting sqref="H31:J31 D31:F31">
    <cfRule type="cellIs" priority="32" operator="lessThan" aboveAverage="0" equalAverage="0" bottom="0" percent="0" rank="0" text="" dxfId="0">
      <formula>0</formula>
    </cfRule>
    <cfRule type="cellIs" priority="33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2006-10-17T13:37:20Z</dcterms:created>
  <dc:creator/>
  <dc:description/>
  <dc:language>cs-CZ</dc:language>
  <cp:lastModifiedBy/>
  <dcterms:modified xsi:type="dcterms:W3CDTF">2017-09-12T09:40:54Z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