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1280" windowHeight="6225" activeTab="3"/>
  </bookViews>
  <sheets>
    <sheet name="1. skupina" sheetId="12" r:id="rId1"/>
    <sheet name="2. skupina" sheetId="16" r:id="rId2"/>
    <sheet name="3. skupina" sheetId="18" r:id="rId3"/>
    <sheet name="Družstva" sheetId="21" r:id="rId4"/>
  </sheets>
  <calcPr calcId="125725"/>
</workbook>
</file>

<file path=xl/calcChain.xml><?xml version="1.0" encoding="utf-8"?>
<calcChain xmlns="http://schemas.openxmlformats.org/spreadsheetml/2006/main">
  <c r="N42" i="21"/>
  <c r="M42"/>
  <c r="L42"/>
  <c r="H42"/>
  <c r="L5"/>
  <c r="H5"/>
  <c r="M5" s="1"/>
  <c r="N5" s="1"/>
  <c r="L6"/>
  <c r="H6"/>
  <c r="M6" s="1"/>
  <c r="N6" s="1"/>
  <c r="L13"/>
  <c r="H13"/>
  <c r="N64"/>
  <c r="M64"/>
  <c r="L64"/>
  <c r="H64"/>
  <c r="L21"/>
  <c r="H21"/>
  <c r="M21" s="1"/>
  <c r="N21" s="1"/>
  <c r="N56"/>
  <c r="M56"/>
  <c r="L56"/>
  <c r="H56"/>
  <c r="L36"/>
  <c r="H36"/>
  <c r="M36" s="1"/>
  <c r="N36" s="1"/>
  <c r="N28"/>
  <c r="M28"/>
  <c r="L28"/>
  <c r="H28"/>
  <c r="N29"/>
  <c r="M29"/>
  <c r="L29"/>
  <c r="H29"/>
  <c r="N63"/>
  <c r="M63"/>
  <c r="L63"/>
  <c r="H63"/>
  <c r="N62"/>
  <c r="M62"/>
  <c r="L62"/>
  <c r="H62"/>
  <c r="N55"/>
  <c r="M55"/>
  <c r="L55"/>
  <c r="H55"/>
  <c r="N54"/>
  <c r="M54"/>
  <c r="L54"/>
  <c r="H54"/>
  <c r="N50"/>
  <c r="M50"/>
  <c r="L50"/>
  <c r="H50"/>
  <c r="H49"/>
  <c r="M49" s="1"/>
  <c r="N49" s="1"/>
  <c r="L49"/>
  <c r="N48"/>
  <c r="M48"/>
  <c r="L48"/>
  <c r="H48"/>
  <c r="L47"/>
  <c r="H47"/>
  <c r="M47" s="1"/>
  <c r="N47" s="1"/>
  <c r="L43"/>
  <c r="H43"/>
  <c r="M43" s="1"/>
  <c r="N43" s="1"/>
  <c r="L41"/>
  <c r="H41"/>
  <c r="M41" s="1"/>
  <c r="N41" s="1"/>
  <c r="L40"/>
  <c r="H40"/>
  <c r="M40" s="1"/>
  <c r="N40" s="1"/>
  <c r="L35"/>
  <c r="H35"/>
  <c r="M35" s="1"/>
  <c r="N35" s="1"/>
  <c r="M34"/>
  <c r="N34" s="1"/>
  <c r="L34"/>
  <c r="H34"/>
  <c r="N33"/>
  <c r="M33"/>
  <c r="L33"/>
  <c r="H33"/>
  <c r="L27"/>
  <c r="H27"/>
  <c r="M27" s="1"/>
  <c r="N27" s="1"/>
  <c r="N26"/>
  <c r="M26"/>
  <c r="L26"/>
  <c r="H26"/>
  <c r="N22"/>
  <c r="M22"/>
  <c r="L22"/>
  <c r="H22"/>
  <c r="H23"/>
  <c r="N19"/>
  <c r="M19"/>
  <c r="L19"/>
  <c r="H19"/>
  <c r="N20"/>
  <c r="M20"/>
  <c r="L20"/>
  <c r="H20"/>
  <c r="L15"/>
  <c r="H15"/>
  <c r="M15" s="1"/>
  <c r="N15" s="1"/>
  <c r="N14"/>
  <c r="M14"/>
  <c r="L14"/>
  <c r="H14"/>
  <c r="L12"/>
  <c r="H12"/>
  <c r="M12" s="1"/>
  <c r="N12" s="1"/>
  <c r="L7"/>
  <c r="H7"/>
  <c r="M7" s="1"/>
  <c r="N7" s="1"/>
  <c r="L23"/>
  <c r="N8"/>
  <c r="M8"/>
  <c r="L8"/>
  <c r="H8"/>
  <c r="N66"/>
  <c r="L66"/>
  <c r="H66"/>
  <c r="N65"/>
  <c r="L65"/>
  <c r="H65"/>
  <c r="N61"/>
  <c r="L61"/>
  <c r="H61"/>
  <c r="M61" s="1"/>
  <c r="N59"/>
  <c r="L59"/>
  <c r="H59"/>
  <c r="M59" s="1"/>
  <c r="N58"/>
  <c r="L58"/>
  <c r="H58"/>
  <c r="M58" s="1"/>
  <c r="N57"/>
  <c r="L57"/>
  <c r="H57"/>
  <c r="N52"/>
  <c r="L52"/>
  <c r="H52"/>
  <c r="M52" s="1"/>
  <c r="N51"/>
  <c r="L51"/>
  <c r="H51"/>
  <c r="N45"/>
  <c r="L45"/>
  <c r="H45"/>
  <c r="M45" s="1"/>
  <c r="N44"/>
  <c r="L44"/>
  <c r="H44"/>
  <c r="N38"/>
  <c r="L38"/>
  <c r="H38"/>
  <c r="M38" s="1"/>
  <c r="N37"/>
  <c r="L37"/>
  <c r="H37"/>
  <c r="M37" s="1"/>
  <c r="N31"/>
  <c r="L31"/>
  <c r="H31"/>
  <c r="M31" s="1"/>
  <c r="N30"/>
  <c r="L30"/>
  <c r="H30"/>
  <c r="M30" s="1"/>
  <c r="M32" s="1"/>
  <c r="N24"/>
  <c r="L24"/>
  <c r="H24"/>
  <c r="N17"/>
  <c r="L17"/>
  <c r="H17"/>
  <c r="M17" s="1"/>
  <c r="N16"/>
  <c r="L16"/>
  <c r="M16" s="1"/>
  <c r="H16"/>
  <c r="N10"/>
  <c r="L10"/>
  <c r="H10"/>
  <c r="M10" s="1"/>
  <c r="N9"/>
  <c r="L9"/>
  <c r="H9"/>
  <c r="M9" s="1"/>
  <c r="L16" i="18"/>
  <c r="H16"/>
  <c r="L15"/>
  <c r="H15"/>
  <c r="L20" i="16"/>
  <c r="H20"/>
  <c r="L19"/>
  <c r="H19"/>
  <c r="L18"/>
  <c r="H18"/>
  <c r="L17"/>
  <c r="H17"/>
  <c r="L16"/>
  <c r="H16"/>
  <c r="L15"/>
  <c r="H15"/>
  <c r="L27" i="12"/>
  <c r="H27"/>
  <c r="L26"/>
  <c r="H26"/>
  <c r="L25"/>
  <c r="H25"/>
  <c r="L24"/>
  <c r="H24"/>
  <c r="L23"/>
  <c r="H23"/>
  <c r="L18"/>
  <c r="H18"/>
  <c r="L17"/>
  <c r="H17"/>
  <c r="L16"/>
  <c r="H16"/>
  <c r="L11"/>
  <c r="H11"/>
  <c r="L10"/>
  <c r="H10"/>
  <c r="L9"/>
  <c r="H9"/>
  <c r="L10" i="18"/>
  <c r="H10"/>
  <c r="L10" i="16"/>
  <c r="H10"/>
  <c r="M13" i="21" l="1"/>
  <c r="N13" s="1"/>
  <c r="M39"/>
  <c r="M16" i="18"/>
  <c r="N16" s="1"/>
  <c r="M11" i="21"/>
  <c r="M18"/>
  <c r="M24"/>
  <c r="M23"/>
  <c r="M44"/>
  <c r="M46" s="1"/>
  <c r="M51"/>
  <c r="M53" s="1"/>
  <c r="M66"/>
  <c r="M65"/>
  <c r="M67" s="1"/>
  <c r="M57"/>
  <c r="M60" s="1"/>
  <c r="M20" i="16"/>
  <c r="N20" s="1"/>
  <c r="M15" i="18"/>
  <c r="N15" s="1"/>
  <c r="M10"/>
  <c r="N10" s="1"/>
  <c r="M19" i="16"/>
  <c r="N19" s="1"/>
  <c r="M18"/>
  <c r="N18" s="1"/>
  <c r="M17"/>
  <c r="N17" s="1"/>
  <c r="M16"/>
  <c r="N16" s="1"/>
  <c r="M15"/>
  <c r="N15" s="1"/>
  <c r="M10"/>
  <c r="N10" s="1"/>
  <c r="M27" i="12"/>
  <c r="N27" s="1"/>
  <c r="M23"/>
  <c r="N23" s="1"/>
  <c r="M25"/>
  <c r="N25" s="1"/>
  <c r="M26"/>
  <c r="N26" s="1"/>
  <c r="M24"/>
  <c r="N24" s="1"/>
  <c r="M18"/>
  <c r="N18" s="1"/>
  <c r="M17"/>
  <c r="N17" s="1"/>
  <c r="M16"/>
  <c r="N16" s="1"/>
  <c r="M10"/>
  <c r="N10" s="1"/>
  <c r="M9"/>
  <c r="N9" s="1"/>
  <c r="M11"/>
  <c r="N11" s="1"/>
  <c r="L6" i="18"/>
  <c r="L8" i="16"/>
  <c r="L5"/>
  <c r="L9" i="18"/>
  <c r="H9"/>
  <c r="L8"/>
  <c r="H8"/>
  <c r="L7"/>
  <c r="H7"/>
  <c r="H6"/>
  <c r="L5"/>
  <c r="H5"/>
  <c r="L4"/>
  <c r="H4"/>
  <c r="L9" i="16"/>
  <c r="H9"/>
  <c r="H8"/>
  <c r="L7"/>
  <c r="H7"/>
  <c r="L6"/>
  <c r="H6"/>
  <c r="H5"/>
  <c r="L4"/>
  <c r="H4"/>
  <c r="L4" i="12"/>
  <c r="H4"/>
  <c r="N23" i="21" l="1"/>
  <c r="M25"/>
  <c r="M9" i="18"/>
  <c r="N9" s="1"/>
  <c r="M8"/>
  <c r="N8" s="1"/>
  <c r="M9" i="16"/>
  <c r="N9" s="1"/>
  <c r="M8"/>
  <c r="N8" s="1"/>
  <c r="M5" i="18"/>
  <c r="N5" s="1"/>
  <c r="M6"/>
  <c r="N6" s="1"/>
  <c r="M4"/>
  <c r="N4" s="1"/>
  <c r="M7" i="16"/>
  <c r="N7" s="1"/>
  <c r="M6"/>
  <c r="N6" s="1"/>
  <c r="M7" i="18"/>
  <c r="N7" s="1"/>
  <c r="M5" i="16"/>
  <c r="N5" s="1"/>
  <c r="M4"/>
  <c r="N4" s="1"/>
  <c r="M4" i="12"/>
  <c r="N4" s="1"/>
</calcChain>
</file>

<file path=xl/sharedStrings.xml><?xml version="1.0" encoding="utf-8"?>
<sst xmlns="http://schemas.openxmlformats.org/spreadsheetml/2006/main" count="321" uniqueCount="87">
  <si>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</si>
  <si>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</si>
  <si>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</si>
  <si>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</si>
  <si>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</si>
  <si>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</si>
  <si>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</si>
  <si>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</si>
  <si>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</si>
  <si>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</si>
  <si>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</si>
  <si>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</si>
  <si>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</si>
  <si>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Místo konání:</t>
  </si>
  <si>
    <t>Ročník</t>
  </si>
  <si>
    <t>Slavoj Plzeň</t>
  </si>
  <si>
    <t>Umístění</t>
  </si>
  <si>
    <t>Pastorek Stanislav</t>
  </si>
  <si>
    <t>Brodský Jiří</t>
  </si>
  <si>
    <t>Matoušek Martin</t>
  </si>
  <si>
    <t>Sokol Plzeň 1</t>
  </si>
  <si>
    <t>CCBC Praha</t>
  </si>
  <si>
    <t>Dostál Jan</t>
  </si>
  <si>
    <t>Start Plzeň</t>
  </si>
  <si>
    <t>Vícha Jakub</t>
  </si>
  <si>
    <t>Klímek Vlastimil</t>
  </si>
  <si>
    <t>TJ Baník Sokolov</t>
  </si>
  <si>
    <t>Hlaváč Emil</t>
  </si>
  <si>
    <t>Bocek Tomáš</t>
  </si>
  <si>
    <t>Rybáček Jakub</t>
  </si>
  <si>
    <t>Krastev Kalojan</t>
  </si>
  <si>
    <t>Němec Jiří</t>
  </si>
  <si>
    <t>Juřík Mike</t>
  </si>
  <si>
    <t>Podoba Ladislav</t>
  </si>
  <si>
    <t>Řehoř Miroslav</t>
  </si>
  <si>
    <t>Červený Martin</t>
  </si>
  <si>
    <t>Hulevskyi Andrej</t>
  </si>
  <si>
    <t>Ukrajina</t>
  </si>
  <si>
    <t>Špeta Jan</t>
  </si>
  <si>
    <t>Kuděj Pavel</t>
  </si>
  <si>
    <t>Sláma Petr</t>
  </si>
  <si>
    <t>Kanaloš Petr</t>
  </si>
  <si>
    <t>Kovač Dušan</t>
  </si>
  <si>
    <t>Baník Meziboří</t>
  </si>
  <si>
    <t>Pech Milan</t>
  </si>
  <si>
    <t>Ladman Radek</t>
  </si>
  <si>
    <t>Wolf Vladimír</t>
  </si>
  <si>
    <t>Palička Aleš</t>
  </si>
  <si>
    <t>StossenRehau</t>
  </si>
  <si>
    <t>Nebeský Marek</t>
  </si>
  <si>
    <t>Ševčík Rostislav</t>
  </si>
  <si>
    <t>Jakubíček Matěj</t>
  </si>
  <si>
    <t>Hanzl Jan</t>
  </si>
  <si>
    <t>Mencl Vladimír</t>
  </si>
  <si>
    <t>Bohemians Praha</t>
  </si>
  <si>
    <t>Adamišin David</t>
  </si>
  <si>
    <t>Slovensko</t>
  </si>
  <si>
    <t>Balogh Jan</t>
  </si>
  <si>
    <t>Šváb Michal</t>
  </si>
  <si>
    <t>do 56 kg</t>
  </si>
  <si>
    <t>do 62 kg</t>
  </si>
  <si>
    <t>do 69 kg</t>
  </si>
  <si>
    <t>do 77 kg</t>
  </si>
  <si>
    <t>TJ Lokomotiva Cheb</t>
  </si>
  <si>
    <t>do 85 kg</t>
  </si>
  <si>
    <t>do 94 kg</t>
  </si>
  <si>
    <t>do 105 kg</t>
  </si>
  <si>
    <t>nad 105 kg</t>
  </si>
  <si>
    <t>Slavoj Plzeň C</t>
  </si>
  <si>
    <t>Start Plzeň B</t>
  </si>
  <si>
    <t>Baník Sokolov + Bohemians Praha + Sokol Plzeň 1</t>
  </si>
  <si>
    <t>Bulharsko</t>
  </si>
  <si>
    <t>Voruba Pavel</t>
  </si>
  <si>
    <t>Start Plzeň A</t>
  </si>
  <si>
    <t>Slavoj Plzeň D</t>
  </si>
  <si>
    <t>Termín: 2.12.2017</t>
  </si>
  <si>
    <t>Zápis: Lokingová</t>
  </si>
  <si>
    <t>Rozhodčí: Vodička</t>
  </si>
  <si>
    <t>Slavoj Plzeň A</t>
  </si>
  <si>
    <t xml:space="preserve">Slavoj Plzeň A </t>
  </si>
  <si>
    <t>Slavoj Plzeň B</t>
  </si>
  <si>
    <t xml:space="preserve">Slavoj Plzeň B </t>
  </si>
  <si>
    <t>Klímek Vlastimír</t>
  </si>
  <si>
    <t>Technický rozhodčí:Jílek</t>
  </si>
  <si>
    <t>Technický rozhodčí: Lokingová</t>
  </si>
  <si>
    <t>Technický rozhodčí: Jílek</t>
  </si>
  <si>
    <t>Hodnocení družstev i jednotlivců bylo dle dvojboje, nikoliv podle Sinclaira.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</si>
</sst>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2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2" fillId="0" borderId="22" xfId="0" quotePrefix="1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9" fillId="0" borderId="0" xfId="0" applyFont="1"/>
    <xf numFmtId="0" fontId="7" fillId="0" borderId="0" xfId="0" applyFont="1"/>
    <xf numFmtId="1" fontId="2" fillId="0" borderId="0" xfId="0" quotePrefix="1" applyNumberFormat="1" applyFont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10" fillId="2" borderId="22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0" fillId="3" borderId="0" xfId="0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10" fillId="4" borderId="22" xfId="0" applyNumberFormat="1" applyFont="1" applyFill="1" applyBorder="1" applyAlignment="1">
      <alignment horizontal="center"/>
    </xf>
    <xf numFmtId="1" fontId="10" fillId="3" borderId="22" xfId="0" applyNumberFormat="1" applyFont="1" applyFill="1" applyBorder="1" applyAlignment="1">
      <alignment horizontal="center"/>
    </xf>
    <xf numFmtId="1" fontId="2" fillId="2" borderId="22" xfId="0" quotePrefix="1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22" xfId="0" quotePrefix="1" applyNumberFormat="1" applyFont="1" applyFill="1" applyBorder="1" applyAlignment="1">
      <alignment horizontal="center"/>
    </xf>
    <xf numFmtId="1" fontId="4" fillId="4" borderId="23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24" xfId="0" applyNumberFormat="1" applyFont="1" applyBorder="1" applyAlignment="1">
      <alignment horizontal="center" vertical="center"/>
    </xf>
  </cellXfs>
  <cellStyles count="1">
    <cellStyle name="normální" xfId="0" builtinId="0"/>
  </cellStyles>
  <dxfs count="16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opLeftCell="A3" zoomScaleNormal="100" workbookViewId="0">
      <selection activeCell="A30" sqref="A30"/>
    </sheetView>
  </sheetViews>
  <sheetFormatPr defaultRowHeight="12.75"/>
  <cols>
    <col min="2" max="2" width="19.85546875" customWidth="1"/>
    <col min="3" max="3" width="9.140625" customWidth="1"/>
    <col min="4" max="4" width="19.5703125" customWidth="1"/>
  </cols>
  <sheetData>
    <row r="1" spans="1:15" ht="13.5" thickBot="1">
      <c r="A1" s="56" t="s">
        <v>59</v>
      </c>
      <c r="B1" s="65"/>
    </row>
    <row r="2" spans="1:15" ht="13.5" thickBot="1">
      <c r="A2" s="8" t="s">
        <v>1</v>
      </c>
      <c r="B2" s="9" t="s">
        <v>2</v>
      </c>
      <c r="C2" s="41" t="s">
        <v>14</v>
      </c>
      <c r="D2" s="19" t="s">
        <v>3</v>
      </c>
      <c r="E2" s="10" t="s">
        <v>4</v>
      </c>
      <c r="F2" s="11"/>
      <c r="G2" s="11"/>
      <c r="H2" s="12"/>
      <c r="I2" s="10" t="s">
        <v>5</v>
      </c>
      <c r="J2" s="11"/>
      <c r="K2" s="11"/>
      <c r="L2" s="12"/>
      <c r="M2" s="79" t="s">
        <v>6</v>
      </c>
      <c r="N2" s="81" t="s">
        <v>7</v>
      </c>
      <c r="O2" s="83" t="s">
        <v>16</v>
      </c>
    </row>
    <row r="3" spans="1:15" ht="13.5" thickBot="1">
      <c r="A3" s="13"/>
      <c r="B3" s="14"/>
      <c r="C3" s="15" t="s">
        <v>8</v>
      </c>
      <c r="D3" s="14"/>
      <c r="E3" s="16" t="s">
        <v>9</v>
      </c>
      <c r="F3" s="17" t="s">
        <v>10</v>
      </c>
      <c r="G3" s="18" t="s">
        <v>11</v>
      </c>
      <c r="H3" s="17" t="s">
        <v>12</v>
      </c>
      <c r="I3" s="18" t="s">
        <v>9</v>
      </c>
      <c r="J3" s="17" t="s">
        <v>10</v>
      </c>
      <c r="K3" s="18" t="s">
        <v>11</v>
      </c>
      <c r="L3" s="17" t="s">
        <v>12</v>
      </c>
      <c r="M3" s="80"/>
      <c r="N3" s="82"/>
      <c r="O3" s="83"/>
    </row>
    <row r="4" spans="1:15">
      <c r="A4" s="22">
        <v>49.6</v>
      </c>
      <c r="B4" s="23" t="s">
        <v>17</v>
      </c>
      <c r="C4" s="24">
        <v>2000</v>
      </c>
      <c r="D4" s="25" t="s">
        <v>63</v>
      </c>
      <c r="E4" s="59">
        <v>37</v>
      </c>
      <c r="F4" s="62">
        <v>40</v>
      </c>
      <c r="G4" s="60">
        <v>43</v>
      </c>
      <c r="H4" s="31">
        <f t="shared" ref="H4" si="0">IF(MAX(E4:G4)&lt;0,0,MAX(E4:G4))</f>
        <v>43</v>
      </c>
      <c r="I4" s="60">
        <v>55</v>
      </c>
      <c r="J4" s="62">
        <v>60</v>
      </c>
      <c r="K4" s="60">
        <v>62</v>
      </c>
      <c r="L4" s="31">
        <f t="shared" ref="L4" si="1">IF(MAX(I4:K4)&lt;0,0,MAX(I4:K4))</f>
        <v>62</v>
      </c>
      <c r="M4" s="32">
        <f t="shared" ref="M4" si="2">SUM(H4,L4)</f>
        <v>105</v>
      </c>
      <c r="N4" s="26">
        <f t="shared" ref="N4" si="3">IF(ISNUMBER(A4), (IF(174.393&lt; A4,M4, TRUNC(10^(0.794358141*((LOG((A4/174.393)/LOG(10))*(LOG((A4/174.393)/LOG(10)))))),4)*M4)), 0)</f>
        <v>181.14600000000002</v>
      </c>
      <c r="O4" s="42">
        <v>1</v>
      </c>
    </row>
    <row r="5" spans="1:15">
      <c r="A5" s="50"/>
      <c r="B5" s="51"/>
      <c r="C5" s="52"/>
      <c r="D5" s="52"/>
      <c r="E5" s="53"/>
      <c r="F5" s="53"/>
      <c r="G5" s="53"/>
      <c r="H5" s="54"/>
      <c r="I5" s="53"/>
      <c r="J5" s="53"/>
      <c r="K5" s="53"/>
      <c r="L5" s="54"/>
      <c r="M5" s="54"/>
      <c r="N5" s="55"/>
      <c r="O5" s="48"/>
    </row>
    <row r="6" spans="1:15" ht="13.5" thickBot="1">
      <c r="A6" s="56" t="s">
        <v>60</v>
      </c>
    </row>
    <row r="7" spans="1:15" ht="13.5" thickBot="1">
      <c r="A7" s="8" t="s">
        <v>1</v>
      </c>
      <c r="B7" s="46" t="s">
        <v>2</v>
      </c>
      <c r="C7" s="41" t="s">
        <v>14</v>
      </c>
      <c r="D7" s="19" t="s">
        <v>3</v>
      </c>
      <c r="E7" s="10" t="s">
        <v>4</v>
      </c>
      <c r="F7" s="11"/>
      <c r="G7" s="11"/>
      <c r="H7" s="12"/>
      <c r="I7" s="10" t="s">
        <v>5</v>
      </c>
      <c r="J7" s="11"/>
      <c r="K7" s="11"/>
      <c r="L7" s="12"/>
      <c r="M7" s="79" t="s">
        <v>6</v>
      </c>
      <c r="N7" s="81" t="s">
        <v>7</v>
      </c>
      <c r="O7" s="83" t="s">
        <v>16</v>
      </c>
    </row>
    <row r="8" spans="1:15" ht="13.5" thickBot="1">
      <c r="A8" s="13"/>
      <c r="B8" s="14"/>
      <c r="C8" s="15" t="s">
        <v>8</v>
      </c>
      <c r="D8" s="14"/>
      <c r="E8" s="16" t="s">
        <v>9</v>
      </c>
      <c r="F8" s="17" t="s">
        <v>10</v>
      </c>
      <c r="G8" s="18" t="s">
        <v>11</v>
      </c>
      <c r="H8" s="17" t="s">
        <v>12</v>
      </c>
      <c r="I8" s="18" t="s">
        <v>9</v>
      </c>
      <c r="J8" s="17" t="s">
        <v>10</v>
      </c>
      <c r="K8" s="18" t="s">
        <v>11</v>
      </c>
      <c r="L8" s="17" t="s">
        <v>12</v>
      </c>
      <c r="M8" s="80"/>
      <c r="N8" s="82"/>
      <c r="O8" s="83"/>
    </row>
    <row r="9" spans="1:15">
      <c r="A9" s="22">
        <v>59.9</v>
      </c>
      <c r="B9" s="23" t="s">
        <v>18</v>
      </c>
      <c r="C9" s="24">
        <v>1950</v>
      </c>
      <c r="D9" s="25" t="s">
        <v>21</v>
      </c>
      <c r="E9" s="60">
        <v>37</v>
      </c>
      <c r="F9" s="62">
        <v>40</v>
      </c>
      <c r="G9" s="29">
        <v>-42</v>
      </c>
      <c r="H9" s="31">
        <f t="shared" ref="H9:H11" si="4">IF(MAX(E9:G9)&lt;0,0,MAX(E9:G9))</f>
        <v>40</v>
      </c>
      <c r="I9" s="60">
        <v>55</v>
      </c>
      <c r="J9" s="62">
        <v>58</v>
      </c>
      <c r="K9" s="60">
        <v>60</v>
      </c>
      <c r="L9" s="31">
        <f t="shared" ref="L9:L11" si="5">IF(MAX(I9:K9)&lt;0,0,MAX(I9:K9))</f>
        <v>60</v>
      </c>
      <c r="M9" s="32">
        <f t="shared" ref="M9:M11" si="6">SUM(H9,L9)</f>
        <v>100</v>
      </c>
      <c r="N9" s="26">
        <f t="shared" ref="N9:N11" si="7">IF(ISNUMBER(A9), (IF(174.393&lt; A9,M9, TRUNC(10^(0.794358141*((LOG((A9/174.393)/LOG(10))*(LOG((A9/174.393)/LOG(10)))))),4)*M9)), 0)</f>
        <v>148.28</v>
      </c>
      <c r="O9" s="47">
        <v>3</v>
      </c>
    </row>
    <row r="10" spans="1:15">
      <c r="A10" s="6">
        <v>61.3</v>
      </c>
      <c r="B10" s="2" t="s">
        <v>82</v>
      </c>
      <c r="C10" s="4">
        <v>1974</v>
      </c>
      <c r="D10" s="20" t="s">
        <v>26</v>
      </c>
      <c r="E10" s="61">
        <v>78</v>
      </c>
      <c r="F10" s="34">
        <v>-81</v>
      </c>
      <c r="G10" s="33">
        <v>-81</v>
      </c>
      <c r="H10" s="35">
        <f t="shared" si="4"/>
        <v>78</v>
      </c>
      <c r="I10" s="61">
        <v>92</v>
      </c>
      <c r="J10" s="34">
        <v>-95</v>
      </c>
      <c r="K10" s="33">
        <v>-95</v>
      </c>
      <c r="L10" s="35">
        <f t="shared" si="5"/>
        <v>92</v>
      </c>
      <c r="M10" s="36">
        <f t="shared" si="6"/>
        <v>170</v>
      </c>
      <c r="N10" s="26">
        <f t="shared" si="7"/>
        <v>247.85999999999999</v>
      </c>
      <c r="O10" s="47">
        <v>1</v>
      </c>
    </row>
    <row r="11" spans="1:15">
      <c r="A11" s="6">
        <v>60.5</v>
      </c>
      <c r="B11" s="2" t="s">
        <v>32</v>
      </c>
      <c r="C11" s="4">
        <v>2000</v>
      </c>
      <c r="D11" s="20" t="s">
        <v>15</v>
      </c>
      <c r="E11" s="61">
        <v>41</v>
      </c>
      <c r="F11" s="64">
        <v>50</v>
      </c>
      <c r="G11" s="61">
        <v>60</v>
      </c>
      <c r="H11" s="35">
        <f t="shared" si="4"/>
        <v>60</v>
      </c>
      <c r="I11" s="61">
        <v>80</v>
      </c>
      <c r="J11" s="63">
        <v>82</v>
      </c>
      <c r="K11" s="37">
        <v>-83</v>
      </c>
      <c r="L11" s="35">
        <f t="shared" si="5"/>
        <v>82</v>
      </c>
      <c r="M11" s="36">
        <f t="shared" si="6"/>
        <v>142</v>
      </c>
      <c r="N11" s="26">
        <f t="shared" si="7"/>
        <v>209.024</v>
      </c>
      <c r="O11" s="47">
        <v>2</v>
      </c>
    </row>
    <row r="12" spans="1:15">
      <c r="A12" s="50"/>
      <c r="B12" s="51"/>
      <c r="C12" s="52"/>
      <c r="D12" s="52"/>
      <c r="E12" s="53"/>
      <c r="F12" s="53"/>
      <c r="G12" s="53"/>
      <c r="H12" s="54"/>
      <c r="I12" s="53"/>
      <c r="J12" s="53"/>
      <c r="K12" s="58"/>
      <c r="L12" s="54"/>
      <c r="M12" s="54"/>
      <c r="N12" s="55"/>
      <c r="O12" s="47"/>
    </row>
    <row r="13" spans="1:15" ht="13.5" thickBot="1">
      <c r="A13" s="56" t="s">
        <v>61</v>
      </c>
    </row>
    <row r="14" spans="1:15" ht="13.5" thickBot="1">
      <c r="A14" s="8" t="s">
        <v>1</v>
      </c>
      <c r="B14" s="9" t="s">
        <v>2</v>
      </c>
      <c r="C14" s="41" t="s">
        <v>14</v>
      </c>
      <c r="D14" s="19" t="s">
        <v>3</v>
      </c>
      <c r="E14" s="10" t="s">
        <v>4</v>
      </c>
      <c r="F14" s="11"/>
      <c r="G14" s="11"/>
      <c r="H14" s="12"/>
      <c r="I14" s="10" t="s">
        <v>5</v>
      </c>
      <c r="J14" s="11"/>
      <c r="K14" s="11"/>
      <c r="L14" s="12"/>
      <c r="M14" s="79" t="s">
        <v>6</v>
      </c>
      <c r="N14" s="81" t="s">
        <v>7</v>
      </c>
      <c r="O14" s="57" t="s">
        <v>16</v>
      </c>
    </row>
    <row r="15" spans="1:15" ht="13.5" thickBot="1">
      <c r="A15" s="13"/>
      <c r="B15" s="14"/>
      <c r="C15" s="15" t="s">
        <v>8</v>
      </c>
      <c r="D15" s="14"/>
      <c r="E15" s="16" t="s">
        <v>9</v>
      </c>
      <c r="F15" s="17" t="s">
        <v>10</v>
      </c>
      <c r="G15" s="18" t="s">
        <v>11</v>
      </c>
      <c r="H15" s="17" t="s">
        <v>12</v>
      </c>
      <c r="I15" s="18" t="s">
        <v>9</v>
      </c>
      <c r="J15" s="17" t="s">
        <v>10</v>
      </c>
      <c r="K15" s="18" t="s">
        <v>11</v>
      </c>
      <c r="L15" s="17" t="s">
        <v>12</v>
      </c>
      <c r="M15" s="80"/>
      <c r="N15" s="82"/>
    </row>
    <row r="16" spans="1:15">
      <c r="A16" s="22">
        <v>63</v>
      </c>
      <c r="B16" s="23" t="s">
        <v>22</v>
      </c>
      <c r="C16" s="24">
        <v>2000</v>
      </c>
      <c r="D16" s="25" t="s">
        <v>23</v>
      </c>
      <c r="E16" s="29">
        <v>-60</v>
      </c>
      <c r="F16" s="62">
        <v>60</v>
      </c>
      <c r="G16" s="29">
        <v>-65</v>
      </c>
      <c r="H16" s="31">
        <f t="shared" ref="H16:H18" si="8">IF(MAX(E16:G16)&lt;0,0,MAX(E16:G16))</f>
        <v>60</v>
      </c>
      <c r="I16" s="60">
        <v>80</v>
      </c>
      <c r="J16" s="62">
        <v>85</v>
      </c>
      <c r="K16" s="29">
        <v>-90</v>
      </c>
      <c r="L16" s="31">
        <f t="shared" ref="L16:L18" si="9">IF(MAX(I16:K16)&lt;0,0,MAX(I16:K16))</f>
        <v>85</v>
      </c>
      <c r="M16" s="32">
        <f t="shared" ref="M16:M18" si="10">SUM(H16,L16)</f>
        <v>145</v>
      </c>
      <c r="N16" s="26">
        <f t="shared" ref="N16:N18" si="11">IF(ISNUMBER(A16), (IF(174.393&lt; A16,M16, TRUNC(10^(0.794358141*((LOG((A16/174.393)/LOG(10))*(LOG((A16/174.393)/LOG(10)))))),4)*M16)), 0)</f>
        <v>207.3355</v>
      </c>
      <c r="O16" s="48">
        <v>2</v>
      </c>
    </row>
    <row r="17" spans="1:15">
      <c r="A17" s="6">
        <v>63.9</v>
      </c>
      <c r="B17" s="2" t="s">
        <v>30</v>
      </c>
      <c r="C17" s="4">
        <v>1992</v>
      </c>
      <c r="D17" s="20" t="s">
        <v>71</v>
      </c>
      <c r="E17" s="61">
        <v>90</v>
      </c>
      <c r="F17" s="63">
        <v>95</v>
      </c>
      <c r="G17" s="33">
        <v>-97</v>
      </c>
      <c r="H17" s="35">
        <f t="shared" si="8"/>
        <v>95</v>
      </c>
      <c r="I17" s="61">
        <v>110</v>
      </c>
      <c r="J17" s="34">
        <v>-115</v>
      </c>
      <c r="K17" s="61">
        <v>115</v>
      </c>
      <c r="L17" s="35">
        <f t="shared" si="9"/>
        <v>115</v>
      </c>
      <c r="M17" s="36">
        <f t="shared" si="10"/>
        <v>210</v>
      </c>
      <c r="N17" s="26">
        <f t="shared" si="11"/>
        <v>297.31799999999998</v>
      </c>
      <c r="O17" s="48">
        <v>1</v>
      </c>
    </row>
    <row r="18" spans="1:15">
      <c r="A18" s="6">
        <v>65.7</v>
      </c>
      <c r="B18" s="2" t="s">
        <v>31</v>
      </c>
      <c r="C18" s="4">
        <v>1948</v>
      </c>
      <c r="D18" s="20" t="s">
        <v>20</v>
      </c>
      <c r="E18" s="61">
        <v>40</v>
      </c>
      <c r="F18" s="63">
        <v>42</v>
      </c>
      <c r="G18" s="33">
        <v>-43</v>
      </c>
      <c r="H18" s="35">
        <f t="shared" si="8"/>
        <v>42</v>
      </c>
      <c r="I18" s="61">
        <v>50</v>
      </c>
      <c r="J18" s="63">
        <v>53</v>
      </c>
      <c r="K18" s="37">
        <v>-55</v>
      </c>
      <c r="L18" s="35">
        <f t="shared" si="9"/>
        <v>53</v>
      </c>
      <c r="M18" s="36">
        <f t="shared" si="10"/>
        <v>95</v>
      </c>
      <c r="N18" s="26">
        <f t="shared" si="11"/>
        <v>131.97399999999999</v>
      </c>
      <c r="O18" s="48">
        <v>3</v>
      </c>
    </row>
    <row r="19" spans="1:15">
      <c r="A19" s="50"/>
      <c r="B19" s="51"/>
      <c r="C19" s="52"/>
      <c r="D19" s="52"/>
      <c r="E19" s="53"/>
      <c r="F19" s="53"/>
      <c r="G19" s="53"/>
      <c r="H19" s="54"/>
      <c r="I19" s="53"/>
      <c r="J19" s="53"/>
      <c r="K19" s="58"/>
      <c r="L19" s="54"/>
      <c r="M19" s="54"/>
      <c r="N19" s="55"/>
    </row>
    <row r="20" spans="1:15" ht="13.5" thickBot="1">
      <c r="A20" s="56" t="s">
        <v>62</v>
      </c>
    </row>
    <row r="21" spans="1:15" ht="13.5" thickBot="1">
      <c r="A21" s="8" t="s">
        <v>1</v>
      </c>
      <c r="B21" s="9" t="s">
        <v>2</v>
      </c>
      <c r="C21" s="41" t="s">
        <v>14</v>
      </c>
      <c r="D21" s="19" t="s">
        <v>3</v>
      </c>
      <c r="E21" s="10" t="s">
        <v>4</v>
      </c>
      <c r="F21" s="11"/>
      <c r="G21" s="11"/>
      <c r="H21" s="12"/>
      <c r="I21" s="10" t="s">
        <v>5</v>
      </c>
      <c r="J21" s="11"/>
      <c r="K21" s="11"/>
      <c r="L21" s="12"/>
      <c r="M21" s="79" t="s">
        <v>6</v>
      </c>
      <c r="N21" s="81" t="s">
        <v>7</v>
      </c>
      <c r="O21" s="57" t="s">
        <v>16</v>
      </c>
    </row>
    <row r="22" spans="1:15" ht="13.5" thickBot="1">
      <c r="A22" s="13"/>
      <c r="B22" s="14"/>
      <c r="C22" s="15" t="s">
        <v>8</v>
      </c>
      <c r="D22" s="14"/>
      <c r="E22" s="16" t="s">
        <v>9</v>
      </c>
      <c r="F22" s="17" t="s">
        <v>10</v>
      </c>
      <c r="G22" s="18" t="s">
        <v>11</v>
      </c>
      <c r="H22" s="17" t="s">
        <v>12</v>
      </c>
      <c r="I22" s="18" t="s">
        <v>9</v>
      </c>
      <c r="J22" s="17" t="s">
        <v>10</v>
      </c>
      <c r="K22" s="18" t="s">
        <v>11</v>
      </c>
      <c r="L22" s="17" t="s">
        <v>12</v>
      </c>
      <c r="M22" s="80"/>
      <c r="N22" s="82"/>
    </row>
    <row r="23" spans="1:15">
      <c r="A23" s="22">
        <v>77</v>
      </c>
      <c r="B23" s="23" t="s">
        <v>19</v>
      </c>
      <c r="C23" s="24">
        <v>1994</v>
      </c>
      <c r="D23" s="25" t="s">
        <v>20</v>
      </c>
      <c r="E23" s="60">
        <v>105</v>
      </c>
      <c r="F23" s="30">
        <v>-110</v>
      </c>
      <c r="G23" s="29">
        <v>-110</v>
      </c>
      <c r="H23" s="31">
        <f t="shared" ref="H23:H27" si="12">IF(MAX(E23:G23)&lt;0,0,MAX(E23:G23))</f>
        <v>105</v>
      </c>
      <c r="I23" s="60">
        <v>120</v>
      </c>
      <c r="J23" s="62">
        <v>127</v>
      </c>
      <c r="K23" s="29">
        <v>-135</v>
      </c>
      <c r="L23" s="31">
        <f t="shared" ref="L23:L27" si="13">IF(MAX(I23:K23)&lt;0,0,MAX(I23:K23))</f>
        <v>127</v>
      </c>
      <c r="M23" s="32">
        <f t="shared" ref="M23:M27" si="14">SUM(H23,L23)</f>
        <v>232</v>
      </c>
      <c r="N23" s="26">
        <f t="shared" ref="N23:N27" si="15">IF(ISNUMBER(A23), (IF(174.393&lt; A23,M23, TRUNC(10^(0.794358141*((LOG((A23/174.393)/LOG(10))*(LOG((A23/174.393)/LOG(10)))))),4)*M23)), 0)</f>
        <v>292.1576</v>
      </c>
      <c r="O23" s="48">
        <v>1</v>
      </c>
    </row>
    <row r="24" spans="1:15">
      <c r="A24" s="6">
        <v>69.8</v>
      </c>
      <c r="B24" s="2" t="s">
        <v>24</v>
      </c>
      <c r="C24" s="4">
        <v>1999</v>
      </c>
      <c r="D24" s="20" t="s">
        <v>23</v>
      </c>
      <c r="E24" s="61">
        <v>50</v>
      </c>
      <c r="F24" s="63">
        <v>58</v>
      </c>
      <c r="G24" s="61">
        <v>63</v>
      </c>
      <c r="H24" s="35">
        <f t="shared" si="12"/>
        <v>63</v>
      </c>
      <c r="I24" s="61">
        <v>65</v>
      </c>
      <c r="J24" s="63">
        <v>70</v>
      </c>
      <c r="K24" s="61">
        <v>75</v>
      </c>
      <c r="L24" s="35">
        <f t="shared" si="13"/>
        <v>75</v>
      </c>
      <c r="M24" s="36">
        <f t="shared" si="14"/>
        <v>138</v>
      </c>
      <c r="N24" s="26">
        <f t="shared" si="15"/>
        <v>184.28519999999997</v>
      </c>
      <c r="O24" s="48">
        <v>5</v>
      </c>
    </row>
    <row r="25" spans="1:15">
      <c r="A25" s="6">
        <v>76.400000000000006</v>
      </c>
      <c r="B25" s="2" t="s">
        <v>29</v>
      </c>
      <c r="C25" s="4">
        <v>2001</v>
      </c>
      <c r="D25" s="20" t="s">
        <v>15</v>
      </c>
      <c r="E25" s="66">
        <v>55</v>
      </c>
      <c r="F25" s="63">
        <v>60</v>
      </c>
      <c r="G25" s="33">
        <v>-65</v>
      </c>
      <c r="H25" s="35">
        <f t="shared" si="12"/>
        <v>60</v>
      </c>
      <c r="I25" s="61">
        <v>75</v>
      </c>
      <c r="J25" s="63">
        <v>80</v>
      </c>
      <c r="K25" s="37">
        <v>-85</v>
      </c>
      <c r="L25" s="35">
        <f t="shared" si="13"/>
        <v>80</v>
      </c>
      <c r="M25" s="36">
        <f t="shared" si="14"/>
        <v>140</v>
      </c>
      <c r="N25" s="26">
        <f t="shared" si="15"/>
        <v>177.072</v>
      </c>
      <c r="O25" s="48">
        <v>4</v>
      </c>
    </row>
    <row r="26" spans="1:15">
      <c r="A26" s="6">
        <v>72.599999999999994</v>
      </c>
      <c r="B26" s="2" t="s">
        <v>33</v>
      </c>
      <c r="C26" s="4">
        <v>1999</v>
      </c>
      <c r="D26" s="20" t="s">
        <v>15</v>
      </c>
      <c r="E26" s="33">
        <v>-75</v>
      </c>
      <c r="F26" s="34">
        <v>-75</v>
      </c>
      <c r="G26" s="61">
        <v>75</v>
      </c>
      <c r="H26" s="35">
        <f t="shared" si="12"/>
        <v>75</v>
      </c>
      <c r="I26" s="61">
        <v>95</v>
      </c>
      <c r="J26" s="63">
        <v>100</v>
      </c>
      <c r="K26" s="61">
        <v>103</v>
      </c>
      <c r="L26" s="35">
        <f t="shared" si="13"/>
        <v>103</v>
      </c>
      <c r="M26" s="36">
        <f t="shared" si="14"/>
        <v>178</v>
      </c>
      <c r="N26" s="26">
        <f t="shared" si="15"/>
        <v>231.98739999999998</v>
      </c>
      <c r="O26" s="48">
        <v>3</v>
      </c>
    </row>
    <row r="27" spans="1:15">
      <c r="A27" s="6">
        <v>73</v>
      </c>
      <c r="B27" s="2" t="s">
        <v>57</v>
      </c>
      <c r="C27" s="4">
        <v>1994</v>
      </c>
      <c r="D27" s="20" t="s">
        <v>15</v>
      </c>
      <c r="E27" s="61">
        <v>95</v>
      </c>
      <c r="F27" s="34">
        <v>-100</v>
      </c>
      <c r="G27" s="61">
        <v>100</v>
      </c>
      <c r="H27" s="35">
        <f t="shared" si="12"/>
        <v>100</v>
      </c>
      <c r="I27" s="61">
        <v>120</v>
      </c>
      <c r="J27" s="63">
        <v>123</v>
      </c>
      <c r="K27" s="37">
        <v>-125</v>
      </c>
      <c r="L27" s="35">
        <f t="shared" si="13"/>
        <v>123</v>
      </c>
      <c r="M27" s="36">
        <f t="shared" si="14"/>
        <v>223</v>
      </c>
      <c r="N27" s="26">
        <f t="shared" si="15"/>
        <v>289.67699999999996</v>
      </c>
      <c r="O27" s="48">
        <v>2</v>
      </c>
    </row>
    <row r="29" spans="1:15">
      <c r="A29" s="43" t="s">
        <v>76</v>
      </c>
    </row>
    <row r="30" spans="1:15">
      <c r="A30" s="43" t="s">
        <v>84</v>
      </c>
    </row>
    <row r="31" spans="1:15">
      <c r="A31" s="43" t="s">
        <v>77</v>
      </c>
    </row>
  </sheetData>
  <mergeCells count="10">
    <mergeCell ref="O2:O3"/>
    <mergeCell ref="M7:M8"/>
    <mergeCell ref="N7:N8"/>
    <mergeCell ref="O7:O8"/>
    <mergeCell ref="M14:M15"/>
    <mergeCell ref="N14:N15"/>
    <mergeCell ref="M21:M22"/>
    <mergeCell ref="N21:N22"/>
    <mergeCell ref="M2:M3"/>
    <mergeCell ref="N2:N3"/>
  </mergeCells>
  <conditionalFormatting sqref="E4:G5 I4:K5 E9:E12 G9:G12 F9:F10 F12 B1 I9:K12 E16:G19 I16:K19 E23:G27 I23:K27">
    <cfRule type="cellIs" dxfId="161" priority="7" stopIfTrue="1" operator="lessThan">
      <formula>0</formula>
    </cfRule>
    <cfRule type="cellIs" dxfId="160" priority="8" stopIfTrue="1" operator="lessThan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110" zoomScaleNormal="110" workbookViewId="0">
      <selection activeCell="A23" sqref="A23"/>
    </sheetView>
  </sheetViews>
  <sheetFormatPr defaultRowHeight="12.75"/>
  <cols>
    <col min="2" max="2" width="15.85546875" customWidth="1"/>
    <col min="4" max="4" width="15.28515625" customWidth="1"/>
  </cols>
  <sheetData>
    <row r="1" spans="1:15" ht="13.5" thickBot="1">
      <c r="A1" s="56" t="s">
        <v>64</v>
      </c>
      <c r="F1" s="68"/>
    </row>
    <row r="2" spans="1:15" ht="13.5" thickBot="1">
      <c r="A2" s="8" t="s">
        <v>1</v>
      </c>
      <c r="B2" s="9" t="s">
        <v>2</v>
      </c>
      <c r="C2" s="41" t="s">
        <v>14</v>
      </c>
      <c r="D2" s="19" t="s">
        <v>3</v>
      </c>
      <c r="E2" s="10" t="s">
        <v>4</v>
      </c>
      <c r="F2" s="11"/>
      <c r="G2" s="11"/>
      <c r="H2" s="12"/>
      <c r="I2" s="10" t="s">
        <v>5</v>
      </c>
      <c r="J2" s="11"/>
      <c r="K2" s="11"/>
      <c r="L2" s="12"/>
      <c r="M2" s="79" t="s">
        <v>6</v>
      </c>
      <c r="N2" s="81" t="s">
        <v>7</v>
      </c>
      <c r="O2" s="83" t="s">
        <v>16</v>
      </c>
    </row>
    <row r="3" spans="1:15" ht="13.5" thickBot="1">
      <c r="A3" s="13"/>
      <c r="B3" s="14"/>
      <c r="C3" s="15" t="s">
        <v>8</v>
      </c>
      <c r="D3" s="14"/>
      <c r="E3" s="16" t="s">
        <v>9</v>
      </c>
      <c r="F3" s="17" t="s">
        <v>10</v>
      </c>
      <c r="G3" s="18" t="s">
        <v>11</v>
      </c>
      <c r="H3" s="17" t="s">
        <v>12</v>
      </c>
      <c r="I3" s="18" t="s">
        <v>9</v>
      </c>
      <c r="J3" s="17" t="s">
        <v>10</v>
      </c>
      <c r="K3" s="18" t="s">
        <v>11</v>
      </c>
      <c r="L3" s="17" t="s">
        <v>12</v>
      </c>
      <c r="M3" s="80"/>
      <c r="N3" s="82"/>
      <c r="O3" s="83"/>
    </row>
    <row r="4" spans="1:15">
      <c r="A4" s="22">
        <v>82.1</v>
      </c>
      <c r="B4" s="23" t="s">
        <v>27</v>
      </c>
      <c r="C4" s="24">
        <v>1960</v>
      </c>
      <c r="D4" s="25" t="s">
        <v>23</v>
      </c>
      <c r="E4" s="60">
        <v>58</v>
      </c>
      <c r="F4" s="30">
        <v>-61</v>
      </c>
      <c r="G4" s="29">
        <v>-61</v>
      </c>
      <c r="H4" s="31">
        <f t="shared" ref="H4:H10" si="0">IF(MAX(E4:G4)&lt;0,0,MAX(E4:G4))</f>
        <v>58</v>
      </c>
      <c r="I4" s="60">
        <v>75</v>
      </c>
      <c r="J4" s="30">
        <v>-78</v>
      </c>
      <c r="K4" s="60">
        <v>78</v>
      </c>
      <c r="L4" s="31">
        <f t="shared" ref="L4:L10" si="1">IF(MAX(I4:K4)&lt;0,0,MAX(I4:K4))</f>
        <v>78</v>
      </c>
      <c r="M4" s="32">
        <f t="shared" ref="M4:M10" si="2">SUM(H4,L4)</f>
        <v>136</v>
      </c>
      <c r="N4" s="26">
        <f t="shared" ref="N4:N10" si="3">IF(ISNUMBER(A4), (IF(174.393&lt; A4,M4, TRUNC(10^(0.794358141*((LOG((A4/174.393)/LOG(10))*(LOG((A4/174.393)/LOG(10)))))),4)*M4)), 0)</f>
        <v>165.4032</v>
      </c>
      <c r="O4" s="47">
        <v>5</v>
      </c>
    </row>
    <row r="5" spans="1:15">
      <c r="A5" s="6">
        <v>82.3</v>
      </c>
      <c r="B5" s="2" t="s">
        <v>34</v>
      </c>
      <c r="C5" s="4">
        <v>1992</v>
      </c>
      <c r="D5" s="20" t="s">
        <v>15</v>
      </c>
      <c r="E5" s="61">
        <v>85</v>
      </c>
      <c r="F5" s="63">
        <v>90</v>
      </c>
      <c r="G5" s="72">
        <v>-93</v>
      </c>
      <c r="H5" s="35">
        <f t="shared" si="0"/>
        <v>90</v>
      </c>
      <c r="I5" s="61">
        <v>115</v>
      </c>
      <c r="J5" s="34">
        <v>-119</v>
      </c>
      <c r="K5" s="72">
        <v>-119</v>
      </c>
      <c r="L5" s="35">
        <f t="shared" si="1"/>
        <v>115</v>
      </c>
      <c r="M5" s="36">
        <f t="shared" si="2"/>
        <v>205</v>
      </c>
      <c r="N5" s="26">
        <f t="shared" si="3"/>
        <v>249.01349999999996</v>
      </c>
      <c r="O5" s="47">
        <v>3</v>
      </c>
    </row>
    <row r="6" spans="1:15">
      <c r="A6" s="6">
        <v>85</v>
      </c>
      <c r="B6" s="2" t="s">
        <v>35</v>
      </c>
      <c r="C6" s="4">
        <v>1996</v>
      </c>
      <c r="D6" s="20" t="s">
        <v>15</v>
      </c>
      <c r="E6" s="61">
        <v>45</v>
      </c>
      <c r="F6" s="63">
        <v>50</v>
      </c>
      <c r="G6" s="33">
        <v>-60</v>
      </c>
      <c r="H6" s="35">
        <f t="shared" si="0"/>
        <v>50</v>
      </c>
      <c r="I6" s="61">
        <v>65</v>
      </c>
      <c r="J6" s="63">
        <v>70</v>
      </c>
      <c r="K6" s="75">
        <v>76</v>
      </c>
      <c r="L6" s="35">
        <f t="shared" si="1"/>
        <v>76</v>
      </c>
      <c r="M6" s="36">
        <f t="shared" si="2"/>
        <v>126</v>
      </c>
      <c r="N6" s="26">
        <f t="shared" si="3"/>
        <v>150.57000000000002</v>
      </c>
      <c r="O6" s="47">
        <v>6</v>
      </c>
    </row>
    <row r="7" spans="1:15">
      <c r="A7" s="6">
        <v>81.599999999999994</v>
      </c>
      <c r="B7" s="2" t="s">
        <v>42</v>
      </c>
      <c r="C7" s="4">
        <v>1983</v>
      </c>
      <c r="D7" s="20" t="s">
        <v>43</v>
      </c>
      <c r="E7" s="61">
        <v>90</v>
      </c>
      <c r="F7" s="63">
        <v>97</v>
      </c>
      <c r="G7" s="72">
        <v>-105</v>
      </c>
      <c r="H7" s="35">
        <f t="shared" si="0"/>
        <v>97</v>
      </c>
      <c r="I7" s="61">
        <v>120</v>
      </c>
      <c r="J7" s="34">
        <v>0</v>
      </c>
      <c r="K7" s="33">
        <v>0</v>
      </c>
      <c r="L7" s="35">
        <f t="shared" si="1"/>
        <v>120</v>
      </c>
      <c r="M7" s="36">
        <f t="shared" si="2"/>
        <v>217</v>
      </c>
      <c r="N7" s="26">
        <f t="shared" si="3"/>
        <v>264.76170000000002</v>
      </c>
      <c r="O7" s="47">
        <v>2</v>
      </c>
    </row>
    <row r="8" spans="1:15">
      <c r="A8" s="6">
        <v>84.7</v>
      </c>
      <c r="B8" s="2" t="s">
        <v>51</v>
      </c>
      <c r="C8" s="4">
        <v>1999</v>
      </c>
      <c r="D8" s="20" t="s">
        <v>23</v>
      </c>
      <c r="E8" s="61">
        <v>107</v>
      </c>
      <c r="F8" s="71">
        <v>-112</v>
      </c>
      <c r="G8" s="61">
        <v>115</v>
      </c>
      <c r="H8" s="35">
        <f t="shared" si="0"/>
        <v>115</v>
      </c>
      <c r="I8" s="61">
        <v>140</v>
      </c>
      <c r="J8" s="63">
        <v>145</v>
      </c>
      <c r="K8" s="75">
        <v>152</v>
      </c>
      <c r="L8" s="35">
        <f t="shared" si="1"/>
        <v>152</v>
      </c>
      <c r="M8" s="36">
        <f t="shared" si="2"/>
        <v>267</v>
      </c>
      <c r="N8" s="26">
        <f t="shared" si="3"/>
        <v>319.62569999999999</v>
      </c>
      <c r="O8" s="47">
        <v>1</v>
      </c>
    </row>
    <row r="9" spans="1:15">
      <c r="A9" s="6">
        <v>81.2</v>
      </c>
      <c r="B9" s="2" t="s">
        <v>52</v>
      </c>
      <c r="C9" s="4">
        <v>1978</v>
      </c>
      <c r="D9" s="20" t="s">
        <v>23</v>
      </c>
      <c r="E9" s="61">
        <v>85</v>
      </c>
      <c r="F9" s="63">
        <v>88</v>
      </c>
      <c r="G9" s="73">
        <v>-91</v>
      </c>
      <c r="H9" s="35">
        <f t="shared" si="0"/>
        <v>88</v>
      </c>
      <c r="I9" s="33">
        <v>-115</v>
      </c>
      <c r="J9" s="34">
        <v>-115</v>
      </c>
      <c r="K9" s="37">
        <v>-115</v>
      </c>
      <c r="L9" s="35">
        <f t="shared" si="1"/>
        <v>0</v>
      </c>
      <c r="M9" s="36">
        <f t="shared" si="2"/>
        <v>88</v>
      </c>
      <c r="N9" s="26">
        <f t="shared" si="3"/>
        <v>107.6504</v>
      </c>
      <c r="O9" s="48">
        <v>7</v>
      </c>
    </row>
    <row r="10" spans="1:15">
      <c r="A10" s="6">
        <v>83.8</v>
      </c>
      <c r="B10" s="2" t="s">
        <v>55</v>
      </c>
      <c r="C10" s="4">
        <v>1993</v>
      </c>
      <c r="D10" s="20" t="s">
        <v>56</v>
      </c>
      <c r="E10" s="61">
        <v>80</v>
      </c>
      <c r="F10" s="63">
        <v>85</v>
      </c>
      <c r="G10" s="72">
        <v>-87</v>
      </c>
      <c r="H10" s="35">
        <f t="shared" si="0"/>
        <v>85</v>
      </c>
      <c r="I10" s="61">
        <v>100</v>
      </c>
      <c r="J10" s="63">
        <v>105</v>
      </c>
      <c r="K10" s="75">
        <v>107</v>
      </c>
      <c r="L10" s="35">
        <f t="shared" si="1"/>
        <v>107</v>
      </c>
      <c r="M10" s="36">
        <f t="shared" si="2"/>
        <v>192</v>
      </c>
      <c r="N10" s="26">
        <f t="shared" si="3"/>
        <v>231.072</v>
      </c>
      <c r="O10" s="48">
        <v>4</v>
      </c>
    </row>
    <row r="12" spans="1:15" ht="13.5" thickBot="1">
      <c r="A12" s="56" t="s">
        <v>65</v>
      </c>
    </row>
    <row r="13" spans="1:15" ht="13.5" thickBot="1">
      <c r="A13" s="8" t="s">
        <v>1</v>
      </c>
      <c r="B13" s="9" t="s">
        <v>2</v>
      </c>
      <c r="C13" s="41" t="s">
        <v>14</v>
      </c>
      <c r="D13" s="19" t="s">
        <v>3</v>
      </c>
      <c r="E13" s="10" t="s">
        <v>4</v>
      </c>
      <c r="F13" s="11"/>
      <c r="G13" s="11"/>
      <c r="H13" s="12"/>
      <c r="I13" s="10" t="s">
        <v>5</v>
      </c>
      <c r="J13" s="11"/>
      <c r="K13" s="11"/>
      <c r="L13" s="12"/>
      <c r="M13" s="79" t="s">
        <v>6</v>
      </c>
      <c r="N13" s="81" t="s">
        <v>7</v>
      </c>
      <c r="O13" s="83" t="s">
        <v>16</v>
      </c>
    </row>
    <row r="14" spans="1:15" ht="13.5" thickBot="1">
      <c r="A14" s="13"/>
      <c r="B14" s="14"/>
      <c r="C14" s="15" t="s">
        <v>8</v>
      </c>
      <c r="D14" s="14"/>
      <c r="E14" s="16" t="s">
        <v>9</v>
      </c>
      <c r="F14" s="17" t="s">
        <v>10</v>
      </c>
      <c r="G14" s="18" t="s">
        <v>11</v>
      </c>
      <c r="H14" s="17" t="s">
        <v>12</v>
      </c>
      <c r="I14" s="18" t="s">
        <v>9</v>
      </c>
      <c r="J14" s="17" t="s">
        <v>10</v>
      </c>
      <c r="K14" s="18" t="s">
        <v>11</v>
      </c>
      <c r="L14" s="17" t="s">
        <v>12</v>
      </c>
      <c r="M14" s="80"/>
      <c r="N14" s="82"/>
      <c r="O14" s="83"/>
    </row>
    <row r="15" spans="1:15">
      <c r="A15" s="22">
        <v>92.1</v>
      </c>
      <c r="B15" s="23" t="s">
        <v>44</v>
      </c>
      <c r="C15" s="24">
        <v>1953</v>
      </c>
      <c r="D15" s="25" t="s">
        <v>43</v>
      </c>
      <c r="E15" s="60">
        <v>61</v>
      </c>
      <c r="F15" s="62">
        <v>66</v>
      </c>
      <c r="G15" s="60">
        <v>69</v>
      </c>
      <c r="H15" s="31">
        <f t="shared" ref="H15:H20" si="4">IF(MAX(E15:G15)&lt;0,0,MAX(E15:G15))</f>
        <v>69</v>
      </c>
      <c r="I15" s="60">
        <v>85</v>
      </c>
      <c r="J15" s="62">
        <v>90</v>
      </c>
      <c r="K15" s="29">
        <v>-92</v>
      </c>
      <c r="L15" s="31">
        <f t="shared" ref="L15:L20" si="5">IF(MAX(I15:K15)&lt;0,0,MAX(I15:K15))</f>
        <v>90</v>
      </c>
      <c r="M15" s="32">
        <f t="shared" ref="M15:M20" si="6">SUM(H15,L15)</f>
        <v>159</v>
      </c>
      <c r="N15" s="26">
        <f t="shared" ref="N15:N20" si="7">IF(ISNUMBER(A15), (IF(174.393&lt; A15,M15, TRUNC(10^(0.794358141*((LOG((A15/174.393)/LOG(10))*(LOG((A15/174.393)/LOG(10)))))),4)*M15)), 0)</f>
        <v>182.9931</v>
      </c>
      <c r="O15" s="69">
        <v>5</v>
      </c>
    </row>
    <row r="16" spans="1:15">
      <c r="A16" s="6">
        <v>93.1</v>
      </c>
      <c r="B16" s="2" t="s">
        <v>45</v>
      </c>
      <c r="C16" s="4">
        <v>1987</v>
      </c>
      <c r="D16" s="20" t="s">
        <v>43</v>
      </c>
      <c r="E16" s="61">
        <v>95</v>
      </c>
      <c r="F16" s="63">
        <v>100</v>
      </c>
      <c r="G16" s="61">
        <v>105</v>
      </c>
      <c r="H16" s="35">
        <f t="shared" si="4"/>
        <v>105</v>
      </c>
      <c r="I16" s="61">
        <v>125</v>
      </c>
      <c r="J16" s="63">
        <v>131</v>
      </c>
      <c r="K16" s="33">
        <v>-136</v>
      </c>
      <c r="L16" s="35">
        <f t="shared" si="5"/>
        <v>131</v>
      </c>
      <c r="M16" s="36">
        <f t="shared" si="6"/>
        <v>236</v>
      </c>
      <c r="N16" s="26">
        <f t="shared" si="7"/>
        <v>270.33799999999997</v>
      </c>
      <c r="O16" s="70">
        <v>1</v>
      </c>
    </row>
    <row r="17" spans="1:15">
      <c r="A17" s="6">
        <v>89.2</v>
      </c>
      <c r="B17" s="2" t="s">
        <v>47</v>
      </c>
      <c r="C17" s="4">
        <v>1994</v>
      </c>
      <c r="D17" s="20" t="s">
        <v>48</v>
      </c>
      <c r="E17" s="61">
        <v>87</v>
      </c>
      <c r="F17" s="63">
        <v>91</v>
      </c>
      <c r="G17" s="61">
        <v>94</v>
      </c>
      <c r="H17" s="35">
        <f t="shared" si="4"/>
        <v>94</v>
      </c>
      <c r="I17" s="33">
        <v>-120</v>
      </c>
      <c r="J17" s="63">
        <v>120</v>
      </c>
      <c r="K17" s="75">
        <v>127</v>
      </c>
      <c r="L17" s="35">
        <f t="shared" si="5"/>
        <v>127</v>
      </c>
      <c r="M17" s="36">
        <f t="shared" si="6"/>
        <v>221</v>
      </c>
      <c r="N17" s="26">
        <f t="shared" si="7"/>
        <v>258.06169999999997</v>
      </c>
      <c r="O17" s="70">
        <v>3</v>
      </c>
    </row>
    <row r="18" spans="1:15">
      <c r="A18" s="6">
        <v>87.5</v>
      </c>
      <c r="B18" s="2" t="s">
        <v>50</v>
      </c>
      <c r="C18" s="4">
        <v>1992</v>
      </c>
      <c r="D18" s="20" t="s">
        <v>15</v>
      </c>
      <c r="E18" s="33">
        <v>-75</v>
      </c>
      <c r="F18" s="63">
        <v>75</v>
      </c>
      <c r="G18" s="72">
        <v>-85</v>
      </c>
      <c r="H18" s="35">
        <f t="shared" si="4"/>
        <v>75</v>
      </c>
      <c r="I18" s="61">
        <v>100</v>
      </c>
      <c r="J18" s="63">
        <v>105</v>
      </c>
      <c r="K18" s="61">
        <v>107</v>
      </c>
      <c r="L18" s="35">
        <f t="shared" si="5"/>
        <v>107</v>
      </c>
      <c r="M18" s="36">
        <f t="shared" si="6"/>
        <v>182</v>
      </c>
      <c r="N18" s="26">
        <f t="shared" si="7"/>
        <v>214.45059999999998</v>
      </c>
      <c r="O18" s="70">
        <v>4</v>
      </c>
    </row>
    <row r="19" spans="1:15">
      <c r="A19" s="6">
        <v>85.8</v>
      </c>
      <c r="B19" s="2" t="s">
        <v>72</v>
      </c>
      <c r="C19" s="4">
        <v>2000</v>
      </c>
      <c r="D19" s="20" t="s">
        <v>23</v>
      </c>
      <c r="E19" s="61">
        <v>55</v>
      </c>
      <c r="F19" s="63">
        <v>60</v>
      </c>
      <c r="G19" s="33">
        <v>-65</v>
      </c>
      <c r="H19" s="35">
        <f t="shared" si="4"/>
        <v>60</v>
      </c>
      <c r="I19" s="61">
        <v>70</v>
      </c>
      <c r="J19" s="63">
        <v>75</v>
      </c>
      <c r="K19" s="75">
        <v>78</v>
      </c>
      <c r="L19" s="35">
        <f t="shared" si="5"/>
        <v>78</v>
      </c>
      <c r="M19" s="36">
        <f t="shared" si="6"/>
        <v>138</v>
      </c>
      <c r="N19" s="26">
        <f t="shared" si="7"/>
        <v>164.15100000000001</v>
      </c>
      <c r="O19" s="70">
        <v>6</v>
      </c>
    </row>
    <row r="20" spans="1:15">
      <c r="A20" s="6">
        <v>93.8</v>
      </c>
      <c r="B20" s="2" t="s">
        <v>58</v>
      </c>
      <c r="C20" s="4">
        <v>1976</v>
      </c>
      <c r="D20" s="20" t="s">
        <v>15</v>
      </c>
      <c r="E20" s="61">
        <v>100</v>
      </c>
      <c r="F20" s="63">
        <v>105</v>
      </c>
      <c r="G20" s="72">
        <v>-106</v>
      </c>
      <c r="H20" s="35">
        <f t="shared" si="4"/>
        <v>105</v>
      </c>
      <c r="I20" s="61">
        <v>115</v>
      </c>
      <c r="J20" s="63">
        <v>120</v>
      </c>
      <c r="K20" s="37">
        <v>-122</v>
      </c>
      <c r="L20" s="35">
        <f t="shared" si="5"/>
        <v>120</v>
      </c>
      <c r="M20" s="36">
        <f t="shared" si="6"/>
        <v>225</v>
      </c>
      <c r="N20" s="26">
        <f t="shared" si="7"/>
        <v>256.90499999999997</v>
      </c>
      <c r="O20" s="70">
        <v>2</v>
      </c>
    </row>
    <row r="22" spans="1:15">
      <c r="A22" s="43" t="s">
        <v>76</v>
      </c>
    </row>
    <row r="23" spans="1:15">
      <c r="A23" s="43" t="s">
        <v>83</v>
      </c>
    </row>
    <row r="24" spans="1:15">
      <c r="A24" s="43" t="s">
        <v>77</v>
      </c>
    </row>
  </sheetData>
  <mergeCells count="6">
    <mergeCell ref="O2:O3"/>
    <mergeCell ref="N2:N3"/>
    <mergeCell ref="M2:M3"/>
    <mergeCell ref="M13:M14"/>
    <mergeCell ref="N13:N14"/>
    <mergeCell ref="O13:O14"/>
  </mergeCells>
  <conditionalFormatting sqref="E4:G9 I4:K9">
    <cfRule type="cellIs" dxfId="159" priority="5" stopIfTrue="1" operator="lessThan">
      <formula>0</formula>
    </cfRule>
    <cfRule type="cellIs" dxfId="158" priority="6" stopIfTrue="1" operator="lessThan">
      <formula>0</formula>
    </cfRule>
  </conditionalFormatting>
  <conditionalFormatting sqref="E10:G10 I10:K10">
    <cfRule type="cellIs" dxfId="157" priority="3" stopIfTrue="1" operator="lessThan">
      <formula>0</formula>
    </cfRule>
    <cfRule type="cellIs" dxfId="156" priority="4" stopIfTrue="1" operator="lessThan">
      <formula>0</formula>
    </cfRule>
  </conditionalFormatting>
  <conditionalFormatting sqref="E15:G20 I15:K20">
    <cfRule type="cellIs" dxfId="155" priority="1" stopIfTrue="1" operator="lessThan">
      <formula>0</formula>
    </cfRule>
    <cfRule type="cellIs" dxfId="154" priority="2" stopIfTrue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="110" zoomScaleNormal="110" workbookViewId="0">
      <selection activeCell="F23" sqref="F23"/>
    </sheetView>
  </sheetViews>
  <sheetFormatPr defaultRowHeight="12.75"/>
  <cols>
    <col min="1" max="1" width="10.5703125" customWidth="1"/>
    <col min="2" max="2" width="16" customWidth="1"/>
    <col min="4" max="4" width="17.7109375" customWidth="1"/>
  </cols>
  <sheetData>
    <row r="1" spans="1:15" ht="13.5" thickBot="1">
      <c r="A1" s="56" t="s">
        <v>66</v>
      </c>
    </row>
    <row r="2" spans="1:15" ht="13.5" thickBot="1">
      <c r="A2" s="8" t="s">
        <v>1</v>
      </c>
      <c r="B2" s="9" t="s">
        <v>2</v>
      </c>
      <c r="C2" s="41" t="s">
        <v>14</v>
      </c>
      <c r="D2" s="19" t="s">
        <v>3</v>
      </c>
      <c r="E2" s="10" t="s">
        <v>4</v>
      </c>
      <c r="F2" s="11"/>
      <c r="G2" s="11"/>
      <c r="H2" s="12"/>
      <c r="I2" s="10" t="s">
        <v>5</v>
      </c>
      <c r="J2" s="11"/>
      <c r="K2" s="11"/>
      <c r="L2" s="12"/>
      <c r="M2" s="79" t="s">
        <v>6</v>
      </c>
      <c r="N2" s="81" t="s">
        <v>7</v>
      </c>
      <c r="O2" s="83" t="s">
        <v>16</v>
      </c>
    </row>
    <row r="3" spans="1:15" ht="13.5" thickBot="1">
      <c r="A3" s="13"/>
      <c r="B3" s="14"/>
      <c r="C3" s="15" t="s">
        <v>8</v>
      </c>
      <c r="D3" s="14"/>
      <c r="E3" s="16" t="s">
        <v>9</v>
      </c>
      <c r="F3" s="17" t="s">
        <v>10</v>
      </c>
      <c r="G3" s="18" t="s">
        <v>11</v>
      </c>
      <c r="H3" s="17" t="s">
        <v>12</v>
      </c>
      <c r="I3" s="18" t="s">
        <v>9</v>
      </c>
      <c r="J3" s="17" t="s">
        <v>10</v>
      </c>
      <c r="K3" s="18" t="s">
        <v>11</v>
      </c>
      <c r="L3" s="17" t="s">
        <v>12</v>
      </c>
      <c r="M3" s="80"/>
      <c r="N3" s="82"/>
      <c r="O3" s="83"/>
    </row>
    <row r="4" spans="1:15">
      <c r="A4" s="22">
        <v>99.9</v>
      </c>
      <c r="B4" s="23" t="s">
        <v>28</v>
      </c>
      <c r="C4" s="24">
        <v>1990</v>
      </c>
      <c r="D4" s="25" t="s">
        <v>15</v>
      </c>
      <c r="E4" s="29">
        <v>-85</v>
      </c>
      <c r="F4" s="62">
        <v>85</v>
      </c>
      <c r="G4" s="60">
        <v>90</v>
      </c>
      <c r="H4" s="31">
        <f t="shared" ref="H4:H10" si="0">IF(MAX(E4:G4)&lt;0,0,MAX(E4:G4))</f>
        <v>90</v>
      </c>
      <c r="I4" s="60">
        <v>115</v>
      </c>
      <c r="J4" s="62">
        <v>120</v>
      </c>
      <c r="K4" s="60">
        <v>127</v>
      </c>
      <c r="L4" s="31">
        <f t="shared" ref="L4:L10" si="1">IF(MAX(I4:K4)&lt;0,0,MAX(I4:K4))</f>
        <v>127</v>
      </c>
      <c r="M4" s="32">
        <f t="shared" ref="M4:M10" si="2">SUM(H4,L4)</f>
        <v>217</v>
      </c>
      <c r="N4" s="26">
        <f t="shared" ref="N4:N10" si="3">IF(ISNUMBER(A4), (IF(174.393&lt; A4,M4, TRUNC(10^(0.794358141*((LOG((A4/174.393)/LOG(10))*(LOG((A4/174.393)/LOG(10)))))),4)*M4)), 0)</f>
        <v>241.52099999999999</v>
      </c>
      <c r="O4" s="48">
        <v>3</v>
      </c>
    </row>
    <row r="5" spans="1:15">
      <c r="A5" s="6">
        <v>96.6</v>
      </c>
      <c r="B5" s="2" t="s">
        <v>36</v>
      </c>
      <c r="C5" s="4">
        <v>1983</v>
      </c>
      <c r="D5" s="20" t="s">
        <v>37</v>
      </c>
      <c r="E5" s="61">
        <v>100</v>
      </c>
      <c r="F5" s="63">
        <v>105</v>
      </c>
      <c r="G5" s="61">
        <v>107</v>
      </c>
      <c r="H5" s="35">
        <f t="shared" si="0"/>
        <v>107</v>
      </c>
      <c r="I5" s="61">
        <v>130</v>
      </c>
      <c r="J5" s="63">
        <v>135</v>
      </c>
      <c r="K5" s="61">
        <v>140</v>
      </c>
      <c r="L5" s="35">
        <f t="shared" si="1"/>
        <v>140</v>
      </c>
      <c r="M5" s="36">
        <f t="shared" si="2"/>
        <v>247</v>
      </c>
      <c r="N5" s="26">
        <f t="shared" si="3"/>
        <v>278.59129999999999</v>
      </c>
      <c r="O5" s="48">
        <v>2</v>
      </c>
    </row>
    <row r="6" spans="1:15">
      <c r="A6" s="6">
        <v>96.9</v>
      </c>
      <c r="B6" s="2" t="s">
        <v>38</v>
      </c>
      <c r="C6" s="4">
        <v>1964</v>
      </c>
      <c r="D6" s="20" t="s">
        <v>15</v>
      </c>
      <c r="E6" s="61">
        <v>60</v>
      </c>
      <c r="F6" s="63">
        <v>65</v>
      </c>
      <c r="G6" s="61">
        <v>70</v>
      </c>
      <c r="H6" s="35">
        <f t="shared" si="0"/>
        <v>70</v>
      </c>
      <c r="I6" s="61">
        <v>85</v>
      </c>
      <c r="J6" s="63">
        <v>90</v>
      </c>
      <c r="K6" s="37">
        <v>-100</v>
      </c>
      <c r="L6" s="35">
        <f t="shared" si="1"/>
        <v>90</v>
      </c>
      <c r="M6" s="36">
        <f t="shared" si="2"/>
        <v>160</v>
      </c>
      <c r="N6" s="26">
        <f t="shared" si="3"/>
        <v>180.24</v>
      </c>
      <c r="O6" s="48">
        <v>6</v>
      </c>
    </row>
    <row r="7" spans="1:15">
      <c r="A7" s="6">
        <v>100</v>
      </c>
      <c r="B7" s="2" t="s">
        <v>40</v>
      </c>
      <c r="C7" s="4">
        <v>1991</v>
      </c>
      <c r="D7" s="20" t="s">
        <v>23</v>
      </c>
      <c r="E7" s="61">
        <v>105</v>
      </c>
      <c r="F7" s="34">
        <v>-112</v>
      </c>
      <c r="G7" s="33">
        <v>-112</v>
      </c>
      <c r="H7" s="35">
        <f t="shared" si="0"/>
        <v>105</v>
      </c>
      <c r="I7" s="61">
        <v>135</v>
      </c>
      <c r="J7" s="34">
        <v>-143</v>
      </c>
      <c r="K7" s="61">
        <v>143</v>
      </c>
      <c r="L7" s="35">
        <f t="shared" si="1"/>
        <v>143</v>
      </c>
      <c r="M7" s="36">
        <f t="shared" si="2"/>
        <v>248</v>
      </c>
      <c r="N7" s="26">
        <f t="shared" si="3"/>
        <v>275.9248</v>
      </c>
      <c r="O7" s="48">
        <v>1</v>
      </c>
    </row>
    <row r="8" spans="1:15">
      <c r="A8" s="6">
        <v>94.6</v>
      </c>
      <c r="B8" s="2" t="s">
        <v>41</v>
      </c>
      <c r="C8" s="4">
        <v>2000</v>
      </c>
      <c r="D8" s="20" t="s">
        <v>15</v>
      </c>
      <c r="E8" s="61">
        <v>50</v>
      </c>
      <c r="F8" s="63">
        <v>55</v>
      </c>
      <c r="G8" s="61">
        <v>56</v>
      </c>
      <c r="H8" s="35">
        <f t="shared" si="0"/>
        <v>56</v>
      </c>
      <c r="I8" s="61">
        <v>60</v>
      </c>
      <c r="J8" s="63">
        <v>65</v>
      </c>
      <c r="K8" s="37">
        <v>-70</v>
      </c>
      <c r="L8" s="35">
        <f t="shared" si="1"/>
        <v>65</v>
      </c>
      <c r="M8" s="36">
        <f t="shared" si="2"/>
        <v>121</v>
      </c>
      <c r="N8" s="26">
        <f t="shared" si="3"/>
        <v>137.6617</v>
      </c>
      <c r="O8" s="48">
        <v>7</v>
      </c>
    </row>
    <row r="9" spans="1:15">
      <c r="A9" s="6">
        <v>102.5</v>
      </c>
      <c r="B9" s="2" t="s">
        <v>49</v>
      </c>
      <c r="C9" s="4">
        <v>1977</v>
      </c>
      <c r="D9" s="20" t="s">
        <v>48</v>
      </c>
      <c r="E9" s="61">
        <v>70</v>
      </c>
      <c r="F9" s="63">
        <v>75</v>
      </c>
      <c r="G9" s="61">
        <v>79</v>
      </c>
      <c r="H9" s="35">
        <f t="shared" si="0"/>
        <v>79</v>
      </c>
      <c r="I9" s="61">
        <v>85</v>
      </c>
      <c r="J9" s="63">
        <v>89</v>
      </c>
      <c r="K9" s="37">
        <v>-92</v>
      </c>
      <c r="L9" s="35">
        <f t="shared" si="1"/>
        <v>89</v>
      </c>
      <c r="M9" s="36">
        <f t="shared" si="2"/>
        <v>168</v>
      </c>
      <c r="N9" s="26">
        <f t="shared" si="3"/>
        <v>185.18640000000002</v>
      </c>
      <c r="O9" s="48">
        <v>5</v>
      </c>
    </row>
    <row r="10" spans="1:15">
      <c r="A10" s="6">
        <v>103.1</v>
      </c>
      <c r="B10" s="2" t="s">
        <v>53</v>
      </c>
      <c r="C10" s="4">
        <v>1971</v>
      </c>
      <c r="D10" s="20" t="s">
        <v>54</v>
      </c>
      <c r="E10" s="61">
        <v>90</v>
      </c>
      <c r="F10" s="34">
        <v>-95</v>
      </c>
      <c r="G10" s="61">
        <v>95</v>
      </c>
      <c r="H10" s="35">
        <f t="shared" si="0"/>
        <v>95</v>
      </c>
      <c r="I10" s="61">
        <v>110</v>
      </c>
      <c r="J10" s="63">
        <v>115</v>
      </c>
      <c r="K10" s="37">
        <v>-120</v>
      </c>
      <c r="L10" s="35">
        <f t="shared" si="1"/>
        <v>115</v>
      </c>
      <c r="M10" s="36">
        <f t="shared" si="2"/>
        <v>210</v>
      </c>
      <c r="N10" s="26">
        <f t="shared" si="3"/>
        <v>230.97900000000001</v>
      </c>
      <c r="O10" s="48">
        <v>4</v>
      </c>
    </row>
    <row r="12" spans="1:15" ht="13.5" thickBot="1">
      <c r="A12" s="56" t="s">
        <v>67</v>
      </c>
    </row>
    <row r="13" spans="1:15" ht="13.5" thickBot="1">
      <c r="A13" s="8" t="s">
        <v>1</v>
      </c>
      <c r="B13" s="9" t="s">
        <v>2</v>
      </c>
      <c r="C13" s="41" t="s">
        <v>14</v>
      </c>
      <c r="D13" s="19" t="s">
        <v>3</v>
      </c>
      <c r="E13" s="10" t="s">
        <v>4</v>
      </c>
      <c r="F13" s="11"/>
      <c r="G13" s="11"/>
      <c r="H13" s="12"/>
      <c r="I13" s="10" t="s">
        <v>5</v>
      </c>
      <c r="J13" s="11"/>
      <c r="K13" s="11"/>
      <c r="L13" s="12"/>
      <c r="M13" s="79" t="s">
        <v>6</v>
      </c>
      <c r="N13" s="81" t="s">
        <v>7</v>
      </c>
      <c r="O13" s="83" t="s">
        <v>16</v>
      </c>
    </row>
    <row r="14" spans="1:15" ht="13.5" thickBot="1">
      <c r="A14" s="13"/>
      <c r="B14" s="14"/>
      <c r="C14" s="15" t="s">
        <v>8</v>
      </c>
      <c r="D14" s="14"/>
      <c r="E14" s="16" t="s">
        <v>9</v>
      </c>
      <c r="F14" s="17" t="s">
        <v>10</v>
      </c>
      <c r="G14" s="18" t="s">
        <v>11</v>
      </c>
      <c r="H14" s="17" t="s">
        <v>12</v>
      </c>
      <c r="I14" s="18" t="s">
        <v>9</v>
      </c>
      <c r="J14" s="17" t="s">
        <v>10</v>
      </c>
      <c r="K14" s="18" t="s">
        <v>11</v>
      </c>
      <c r="L14" s="17" t="s">
        <v>12</v>
      </c>
      <c r="M14" s="80"/>
      <c r="N14" s="82"/>
      <c r="O14" s="83"/>
    </row>
    <row r="15" spans="1:15">
      <c r="A15" s="22">
        <v>112</v>
      </c>
      <c r="B15" s="23" t="s">
        <v>39</v>
      </c>
      <c r="C15" s="24">
        <v>1978</v>
      </c>
      <c r="D15" s="25" t="s">
        <v>15</v>
      </c>
      <c r="E15" s="60">
        <v>96</v>
      </c>
      <c r="F15" s="62">
        <v>102</v>
      </c>
      <c r="G15" s="29">
        <v>-106</v>
      </c>
      <c r="H15" s="31">
        <f t="shared" ref="H15:H16" si="4">IF(MAX(E15:G15)&lt;0,0,MAX(E15:G15))</f>
        <v>102</v>
      </c>
      <c r="I15" s="60">
        <v>125</v>
      </c>
      <c r="J15" s="62">
        <v>131</v>
      </c>
      <c r="K15" s="60">
        <v>136</v>
      </c>
      <c r="L15" s="31">
        <f t="shared" ref="L15:L16" si="5">IF(MAX(I15:K15)&lt;0,0,MAX(I15:K15))</f>
        <v>136</v>
      </c>
      <c r="M15" s="32">
        <f t="shared" ref="M15:M16" si="6">SUM(H15,L15)</f>
        <v>238</v>
      </c>
      <c r="N15" s="26">
        <f t="shared" ref="N15:N16" si="7">IF(ISNUMBER(A15), (IF(174.393&lt; A15,M15, TRUNC(10^(0.794358141*((LOG((A15/174.393)/LOG(10))*(LOG((A15/174.393)/LOG(10)))))),4)*M15)), 0)</f>
        <v>254.63620000000003</v>
      </c>
      <c r="O15" s="48">
        <v>1</v>
      </c>
    </row>
    <row r="16" spans="1:15">
      <c r="A16" s="6">
        <v>121.5</v>
      </c>
      <c r="B16" s="2" t="s">
        <v>46</v>
      </c>
      <c r="C16" s="4">
        <v>1965</v>
      </c>
      <c r="D16" s="20" t="s">
        <v>43</v>
      </c>
      <c r="E16" s="61">
        <v>40</v>
      </c>
      <c r="F16" s="63">
        <v>45</v>
      </c>
      <c r="G16" s="61">
        <v>50</v>
      </c>
      <c r="H16" s="35">
        <f t="shared" si="4"/>
        <v>50</v>
      </c>
      <c r="I16" s="61">
        <v>60</v>
      </c>
      <c r="J16" s="63">
        <v>65</v>
      </c>
      <c r="K16" s="61">
        <v>70</v>
      </c>
      <c r="L16" s="35">
        <f t="shared" si="5"/>
        <v>70</v>
      </c>
      <c r="M16" s="36">
        <f t="shared" si="6"/>
        <v>120</v>
      </c>
      <c r="N16" s="26">
        <f t="shared" si="7"/>
        <v>125.52000000000001</v>
      </c>
      <c r="O16" s="48">
        <v>2</v>
      </c>
    </row>
    <row r="18" spans="1:1">
      <c r="A18" s="43" t="s">
        <v>76</v>
      </c>
    </row>
    <row r="19" spans="1:1">
      <c r="A19" s="43" t="s">
        <v>85</v>
      </c>
    </row>
    <row r="20" spans="1:1">
      <c r="A20" s="43" t="s">
        <v>77</v>
      </c>
    </row>
  </sheetData>
  <mergeCells count="6">
    <mergeCell ref="M2:M3"/>
    <mergeCell ref="N2:N3"/>
    <mergeCell ref="O2:O3"/>
    <mergeCell ref="M13:M14"/>
    <mergeCell ref="N13:N14"/>
    <mergeCell ref="O13:O14"/>
  </mergeCells>
  <conditionalFormatting sqref="E4:G9 I4:K9">
    <cfRule type="cellIs" dxfId="153" priority="5" stopIfTrue="1" operator="lessThan">
      <formula>0</formula>
    </cfRule>
    <cfRule type="cellIs" dxfId="152" priority="6" stopIfTrue="1" operator="lessThan">
      <formula>0</formula>
    </cfRule>
  </conditionalFormatting>
  <conditionalFormatting sqref="E10:G10 I10:K10">
    <cfRule type="cellIs" dxfId="151" priority="3" stopIfTrue="1" operator="lessThan">
      <formula>0</formula>
    </cfRule>
    <cfRule type="cellIs" dxfId="150" priority="4" stopIfTrue="1" operator="lessThan">
      <formula>0</formula>
    </cfRule>
  </conditionalFormatting>
  <conditionalFormatting sqref="E15:G16 I15:K16">
    <cfRule type="cellIs" dxfId="149" priority="1" stopIfTrue="1" operator="lessThan">
      <formula>0</formula>
    </cfRule>
    <cfRule type="cellIs" dxfId="148" priority="2" stopIfTrue="1" operator="lessThan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32" workbookViewId="0">
      <selection activeCell="D69" sqref="D69"/>
    </sheetView>
  </sheetViews>
  <sheetFormatPr defaultRowHeight="12.75"/>
  <cols>
    <col min="2" max="2" width="17.28515625" customWidth="1"/>
    <col min="3" max="3" width="7.140625" customWidth="1"/>
    <col min="4" max="4" width="44.85546875" customWidth="1"/>
  </cols>
  <sheetData>
    <row r="1" spans="1:15">
      <c r="A1" s="84" t="s">
        <v>75</v>
      </c>
      <c r="B1" s="84"/>
      <c r="C1" s="85" t="s">
        <v>0</v>
      </c>
      <c r="D1" s="85"/>
      <c r="E1" s="85"/>
      <c r="F1" s="85"/>
      <c r="G1" s="85"/>
      <c r="H1" s="85"/>
      <c r="I1" s="85"/>
      <c r="J1" s="85"/>
      <c r="K1" s="85"/>
      <c r="L1" s="86" t="s">
        <v>13</v>
      </c>
      <c r="M1" s="86"/>
      <c r="N1" s="86"/>
      <c r="O1" s="1" t="s">
        <v>15</v>
      </c>
    </row>
    <row r="2" spans="1:15" ht="13.5" thickBot="1">
      <c r="O2" s="1"/>
    </row>
    <row r="3" spans="1:15" ht="13.5" thickBot="1">
      <c r="A3" s="8" t="s">
        <v>1</v>
      </c>
      <c r="B3" s="9" t="s">
        <v>2</v>
      </c>
      <c r="C3" s="41" t="s">
        <v>14</v>
      </c>
      <c r="D3" s="19" t="s">
        <v>3</v>
      </c>
      <c r="E3" s="10" t="s">
        <v>4</v>
      </c>
      <c r="F3" s="11"/>
      <c r="G3" s="11"/>
      <c r="H3" s="12"/>
      <c r="I3" s="10" t="s">
        <v>5</v>
      </c>
      <c r="J3" s="11"/>
      <c r="K3" s="11"/>
      <c r="L3" s="12"/>
      <c r="M3" s="79" t="s">
        <v>6</v>
      </c>
      <c r="N3" s="81" t="s">
        <v>7</v>
      </c>
      <c r="O3" s="87" t="s">
        <v>16</v>
      </c>
    </row>
    <row r="4" spans="1:15" ht="13.5" thickBot="1">
      <c r="A4" s="13"/>
      <c r="B4" s="14"/>
      <c r="C4" s="15" t="s">
        <v>8</v>
      </c>
      <c r="D4" s="14"/>
      <c r="E4" s="16" t="s">
        <v>9</v>
      </c>
      <c r="F4" s="17" t="s">
        <v>10</v>
      </c>
      <c r="G4" s="18" t="s">
        <v>11</v>
      </c>
      <c r="H4" s="17" t="s">
        <v>12</v>
      </c>
      <c r="I4" s="18" t="s">
        <v>9</v>
      </c>
      <c r="J4" s="17" t="s">
        <v>10</v>
      </c>
      <c r="K4" s="18" t="s">
        <v>11</v>
      </c>
      <c r="L4" s="17" t="s">
        <v>12</v>
      </c>
      <c r="M4" s="80"/>
      <c r="N4" s="82"/>
      <c r="O4" s="87"/>
    </row>
    <row r="5" spans="1:15">
      <c r="A5" s="6">
        <v>96.6</v>
      </c>
      <c r="B5" s="2" t="s">
        <v>36</v>
      </c>
      <c r="C5" s="4">
        <v>1983</v>
      </c>
      <c r="D5" s="44" t="s">
        <v>37</v>
      </c>
      <c r="E5" s="61">
        <v>100</v>
      </c>
      <c r="F5" s="63">
        <v>105</v>
      </c>
      <c r="G5" s="61">
        <v>107</v>
      </c>
      <c r="H5" s="35">
        <f t="shared" ref="H5" si="0">IF(MAX(E5:G5)&lt;0,0,MAX(E5:G5))</f>
        <v>107</v>
      </c>
      <c r="I5" s="61">
        <v>130</v>
      </c>
      <c r="J5" s="63">
        <v>135</v>
      </c>
      <c r="K5" s="61">
        <v>140</v>
      </c>
      <c r="L5" s="35">
        <f t="shared" ref="L5" si="1">IF(MAX(I5:K5)&lt;0,0,MAX(I5:K5))</f>
        <v>140</v>
      </c>
      <c r="M5" s="36">
        <f t="shared" ref="M5" si="2">SUM(H5,L5)</f>
        <v>247</v>
      </c>
      <c r="N5" s="26">
        <f t="shared" ref="N5" si="3">IF(ISNUMBER(A5), (IF(174.393&lt; A5,M5, TRUNC(10^(0.794358141*((LOG((A5/174.393)/LOG(10))*(LOG((A5/174.393)/LOG(10)))))),4)*M5)), 0)</f>
        <v>278.59129999999999</v>
      </c>
    </row>
    <row r="6" spans="1:15">
      <c r="A6" s="22">
        <v>112</v>
      </c>
      <c r="B6" s="23" t="s">
        <v>39</v>
      </c>
      <c r="C6" s="24">
        <v>1978</v>
      </c>
      <c r="D6" s="44" t="s">
        <v>79</v>
      </c>
      <c r="E6" s="60">
        <v>96</v>
      </c>
      <c r="F6" s="62">
        <v>102</v>
      </c>
      <c r="G6" s="29">
        <v>-106</v>
      </c>
      <c r="H6" s="31">
        <f t="shared" ref="H6" si="4">IF(MAX(E6:G6)&lt;0,0,MAX(E6:G6))</f>
        <v>102</v>
      </c>
      <c r="I6" s="60">
        <v>125</v>
      </c>
      <c r="J6" s="62">
        <v>131</v>
      </c>
      <c r="K6" s="60">
        <v>136</v>
      </c>
      <c r="L6" s="31">
        <f t="shared" ref="L6:L10" si="5">IF(MAX(I6:K6)&lt;0,0,MAX(I6:K6))</f>
        <v>136</v>
      </c>
      <c r="M6" s="32">
        <f t="shared" ref="M6:M10" si="6">SUM(H6,L6)</f>
        <v>238</v>
      </c>
      <c r="N6" s="26">
        <f t="shared" ref="N6:N10" si="7">IF(ISNUMBER(A6), (IF(174.393&lt; A6,M6, TRUNC(10^(0.794358141*((LOG((A6/174.393)/LOG(10))*(LOG((A6/174.393)/LOG(10)))))),4)*M6)), 0)</f>
        <v>254.63620000000003</v>
      </c>
    </row>
    <row r="7" spans="1:15">
      <c r="A7" s="6">
        <v>93.8</v>
      </c>
      <c r="B7" s="2" t="s">
        <v>58</v>
      </c>
      <c r="C7" s="4">
        <v>1976</v>
      </c>
      <c r="D7" s="44" t="s">
        <v>79</v>
      </c>
      <c r="E7" s="61">
        <v>100</v>
      </c>
      <c r="F7" s="63">
        <v>105</v>
      </c>
      <c r="G7" s="72">
        <v>-106</v>
      </c>
      <c r="H7" s="35">
        <f t="shared" ref="H7:H10" si="8">IF(MAX(E7:G7)&lt;0,0,MAX(E7:G7))</f>
        <v>105</v>
      </c>
      <c r="I7" s="61">
        <v>115</v>
      </c>
      <c r="J7" s="63">
        <v>120</v>
      </c>
      <c r="K7" s="37">
        <v>-122</v>
      </c>
      <c r="L7" s="35">
        <f t="shared" si="5"/>
        <v>120</v>
      </c>
      <c r="M7" s="36">
        <f t="shared" si="6"/>
        <v>225</v>
      </c>
      <c r="N7" s="26">
        <f t="shared" si="7"/>
        <v>256.90499999999997</v>
      </c>
    </row>
    <row r="8" spans="1:15" ht="13.5" thickBot="1">
      <c r="A8" s="6">
        <v>73</v>
      </c>
      <c r="B8" s="2" t="s">
        <v>57</v>
      </c>
      <c r="C8" s="4">
        <v>1994</v>
      </c>
      <c r="D8" s="44" t="s">
        <v>78</v>
      </c>
      <c r="E8" s="61">
        <v>95</v>
      </c>
      <c r="F8" s="34">
        <v>-100</v>
      </c>
      <c r="G8" s="61">
        <v>100</v>
      </c>
      <c r="H8" s="35">
        <f t="shared" si="8"/>
        <v>100</v>
      </c>
      <c r="I8" s="61">
        <v>120</v>
      </c>
      <c r="J8" s="63">
        <v>123</v>
      </c>
      <c r="K8" s="37">
        <v>-125</v>
      </c>
      <c r="L8" s="35">
        <f t="shared" si="5"/>
        <v>123</v>
      </c>
      <c r="M8" s="36">
        <f t="shared" si="6"/>
        <v>223</v>
      </c>
      <c r="N8" s="26">
        <f t="shared" si="7"/>
        <v>289.67699999999996</v>
      </c>
    </row>
    <row r="9" spans="1:15" hidden="1">
      <c r="A9" s="6"/>
      <c r="B9" s="2"/>
      <c r="C9" s="4"/>
      <c r="D9" s="45"/>
      <c r="E9" s="33"/>
      <c r="F9" s="34"/>
      <c r="G9" s="33"/>
      <c r="H9" s="35">
        <f t="shared" si="8"/>
        <v>0</v>
      </c>
      <c r="I9" s="33"/>
      <c r="J9" s="34"/>
      <c r="K9" s="37"/>
      <c r="L9" s="35">
        <f t="shared" si="5"/>
        <v>0</v>
      </c>
      <c r="M9" s="36">
        <f t="shared" si="6"/>
        <v>0</v>
      </c>
      <c r="N9" s="26">
        <f t="shared" si="7"/>
        <v>0</v>
      </c>
    </row>
    <row r="10" spans="1:15" ht="13.5" hidden="1" thickBot="1">
      <c r="A10" s="6"/>
      <c r="B10" s="2"/>
      <c r="C10" s="4"/>
      <c r="D10" s="44"/>
      <c r="E10" s="33"/>
      <c r="F10" s="34"/>
      <c r="G10" s="33"/>
      <c r="H10" s="35">
        <f t="shared" si="8"/>
        <v>0</v>
      </c>
      <c r="I10" s="33"/>
      <c r="J10" s="34"/>
      <c r="K10" s="37"/>
      <c r="L10" s="35">
        <f t="shared" si="5"/>
        <v>0</v>
      </c>
      <c r="M10" s="36">
        <f t="shared" si="6"/>
        <v>0</v>
      </c>
      <c r="N10" s="26">
        <f t="shared" si="7"/>
        <v>0</v>
      </c>
    </row>
    <row r="11" spans="1:15">
      <c r="A11" s="7"/>
      <c r="B11" s="3"/>
      <c r="C11" s="5"/>
      <c r="D11" s="49"/>
      <c r="E11" s="38"/>
      <c r="F11" s="39"/>
      <c r="G11" s="38"/>
      <c r="H11" s="40"/>
      <c r="I11" s="38"/>
      <c r="J11" s="39"/>
      <c r="K11" s="38"/>
      <c r="L11" s="40"/>
      <c r="M11" s="78">
        <f>SUM(M5:M10)</f>
        <v>933</v>
      </c>
      <c r="N11" s="27"/>
      <c r="O11" s="48">
        <v>1</v>
      </c>
    </row>
    <row r="12" spans="1:15">
      <c r="A12" s="6">
        <v>82.3</v>
      </c>
      <c r="B12" s="2" t="s">
        <v>34</v>
      </c>
      <c r="C12" s="4">
        <v>1992</v>
      </c>
      <c r="D12" s="20" t="s">
        <v>81</v>
      </c>
      <c r="E12" s="61">
        <v>85</v>
      </c>
      <c r="F12" s="63">
        <v>90</v>
      </c>
      <c r="G12" s="72">
        <v>-93</v>
      </c>
      <c r="H12" s="35">
        <f t="shared" ref="H12" si="9">IF(MAX(E12:G12)&lt;0,0,MAX(E12:G12))</f>
        <v>90</v>
      </c>
      <c r="I12" s="61">
        <v>115</v>
      </c>
      <c r="J12" s="34">
        <v>-119</v>
      </c>
      <c r="K12" s="72">
        <v>-119</v>
      </c>
      <c r="L12" s="35">
        <f t="shared" ref="L12:L13" si="10">IF(MAX(I12:K12)&lt;0,0,MAX(I12:K12))</f>
        <v>115</v>
      </c>
      <c r="M12" s="36">
        <f t="shared" ref="M12" si="11">SUM(H12,L12)</f>
        <v>205</v>
      </c>
      <c r="N12" s="26">
        <f t="shared" ref="N12" si="12">IF(ISNUMBER(A12), (IF(174.393&lt; A12,M12, TRUNC(10^(0.794358141*((LOG((A12/174.393)/LOG(10))*(LOG((A12/174.393)/LOG(10)))))),4)*M12)), 0)</f>
        <v>249.01349999999996</v>
      </c>
    </row>
    <row r="13" spans="1:15">
      <c r="A13" s="22">
        <v>99.9</v>
      </c>
      <c r="B13" s="23" t="s">
        <v>28</v>
      </c>
      <c r="C13" s="24">
        <v>1990</v>
      </c>
      <c r="D13" s="20" t="s">
        <v>80</v>
      </c>
      <c r="E13" s="33">
        <v>-85</v>
      </c>
      <c r="F13" s="34">
        <v>85</v>
      </c>
      <c r="G13" s="61">
        <v>90</v>
      </c>
      <c r="H13" s="35">
        <f t="shared" ref="H13:H17" si="13">IF(MAX(E13:G13)&lt;0,0,MAX(E13:G13))</f>
        <v>90</v>
      </c>
      <c r="I13" s="61">
        <v>115</v>
      </c>
      <c r="J13" s="63">
        <v>120</v>
      </c>
      <c r="K13" s="75">
        <v>127</v>
      </c>
      <c r="L13" s="35">
        <f t="shared" si="10"/>
        <v>127</v>
      </c>
      <c r="M13" s="36">
        <f t="shared" ref="M13:M17" si="14">SUM(H13,L13)</f>
        <v>217</v>
      </c>
      <c r="N13" s="26">
        <f t="shared" ref="N13:N17" si="15">IF(ISNUMBER(A13), (IF(174.393&lt; A13,M13, TRUNC(10^(0.794358141*((LOG((A13/174.393)/LOG(10))*(LOG((A13/174.393)/LOG(10)))))),4)*M13)), 0)</f>
        <v>241.52099999999999</v>
      </c>
    </row>
    <row r="14" spans="1:15">
      <c r="A14" s="6">
        <v>83.8</v>
      </c>
      <c r="B14" s="2" t="s">
        <v>55</v>
      </c>
      <c r="C14" s="4">
        <v>1993</v>
      </c>
      <c r="D14" s="20" t="s">
        <v>56</v>
      </c>
      <c r="E14" s="61">
        <v>80</v>
      </c>
      <c r="F14" s="63">
        <v>85</v>
      </c>
      <c r="G14" s="72">
        <v>-87</v>
      </c>
      <c r="H14" s="35">
        <f t="shared" si="13"/>
        <v>85</v>
      </c>
      <c r="I14" s="61">
        <v>100</v>
      </c>
      <c r="J14" s="63">
        <v>105</v>
      </c>
      <c r="K14" s="75">
        <v>107</v>
      </c>
      <c r="L14" s="35">
        <f t="shared" ref="L14:L17" si="16">IF(MAX(I14:K14)&lt;0,0,MAX(I14:K14))</f>
        <v>107</v>
      </c>
      <c r="M14" s="36">
        <f t="shared" si="14"/>
        <v>192</v>
      </c>
      <c r="N14" s="26">
        <f t="shared" si="15"/>
        <v>231.072</v>
      </c>
    </row>
    <row r="15" spans="1:15" ht="13.5" thickBot="1">
      <c r="A15" s="6">
        <v>63.9</v>
      </c>
      <c r="B15" s="2" t="s">
        <v>30</v>
      </c>
      <c r="C15" s="4">
        <v>1992</v>
      </c>
      <c r="D15" s="20" t="s">
        <v>81</v>
      </c>
      <c r="E15" s="61">
        <v>90</v>
      </c>
      <c r="F15" s="63">
        <v>95</v>
      </c>
      <c r="G15" s="33">
        <v>-97</v>
      </c>
      <c r="H15" s="35">
        <f t="shared" si="13"/>
        <v>95</v>
      </c>
      <c r="I15" s="61">
        <v>110</v>
      </c>
      <c r="J15" s="34">
        <v>-115</v>
      </c>
      <c r="K15" s="61">
        <v>115</v>
      </c>
      <c r="L15" s="35">
        <f t="shared" si="16"/>
        <v>115</v>
      </c>
      <c r="M15" s="36">
        <f t="shared" si="14"/>
        <v>210</v>
      </c>
      <c r="N15" s="26">
        <f t="shared" si="15"/>
        <v>297.31799999999998</v>
      </c>
      <c r="O15" s="48"/>
    </row>
    <row r="16" spans="1:15" hidden="1">
      <c r="A16" s="6"/>
      <c r="B16" s="2"/>
      <c r="C16" s="4"/>
      <c r="D16" s="28"/>
      <c r="E16" s="33"/>
      <c r="F16" s="34"/>
      <c r="G16" s="33"/>
      <c r="H16" s="35">
        <f t="shared" si="13"/>
        <v>0</v>
      </c>
      <c r="I16" s="33"/>
      <c r="J16" s="34"/>
      <c r="K16" s="37"/>
      <c r="L16" s="35">
        <f t="shared" si="16"/>
        <v>0</v>
      </c>
      <c r="M16" s="36">
        <f t="shared" si="14"/>
        <v>0</v>
      </c>
      <c r="N16" s="26">
        <f t="shared" si="15"/>
        <v>0</v>
      </c>
    </row>
    <row r="17" spans="1:15" ht="13.5" hidden="1" thickBot="1">
      <c r="A17" s="6"/>
      <c r="B17" s="2"/>
      <c r="C17" s="4"/>
      <c r="D17" s="20"/>
      <c r="E17" s="33"/>
      <c r="F17" s="34"/>
      <c r="G17" s="33"/>
      <c r="H17" s="35">
        <f t="shared" si="13"/>
        <v>0</v>
      </c>
      <c r="I17" s="33"/>
      <c r="J17" s="34"/>
      <c r="K17" s="37"/>
      <c r="L17" s="35">
        <f t="shared" si="16"/>
        <v>0</v>
      </c>
      <c r="M17" s="36">
        <f t="shared" si="14"/>
        <v>0</v>
      </c>
      <c r="N17" s="26">
        <f t="shared" si="15"/>
        <v>0</v>
      </c>
    </row>
    <row r="18" spans="1:15">
      <c r="A18" s="7"/>
      <c r="B18" s="3"/>
      <c r="C18" s="5"/>
      <c r="D18" s="21"/>
      <c r="E18" s="38"/>
      <c r="F18" s="39"/>
      <c r="G18" s="38"/>
      <c r="H18" s="40"/>
      <c r="I18" s="38"/>
      <c r="J18" s="39"/>
      <c r="K18" s="38"/>
      <c r="L18" s="40"/>
      <c r="M18" s="78">
        <f>SUM(M12:M17)</f>
        <v>824</v>
      </c>
      <c r="N18" s="27"/>
      <c r="O18" s="48">
        <v>3</v>
      </c>
    </row>
    <row r="19" spans="1:15">
      <c r="A19" s="6">
        <v>76.400000000000006</v>
      </c>
      <c r="B19" s="2" t="s">
        <v>29</v>
      </c>
      <c r="C19" s="4">
        <v>2001</v>
      </c>
      <c r="D19" s="25" t="s">
        <v>68</v>
      </c>
      <c r="E19" s="66">
        <v>55</v>
      </c>
      <c r="F19" s="63">
        <v>60</v>
      </c>
      <c r="G19" s="33">
        <v>-65</v>
      </c>
      <c r="H19" s="35">
        <f t="shared" ref="H19" si="17">IF(MAX(E19:G19)&lt;0,0,MAX(E19:G19))</f>
        <v>60</v>
      </c>
      <c r="I19" s="61">
        <v>75</v>
      </c>
      <c r="J19" s="63">
        <v>80</v>
      </c>
      <c r="K19" s="37">
        <v>-85</v>
      </c>
      <c r="L19" s="35">
        <f t="shared" ref="L19" si="18">IF(MAX(I19:K19)&lt;0,0,MAX(I19:K19))</f>
        <v>80</v>
      </c>
      <c r="M19" s="36">
        <f t="shared" ref="M19" si="19">SUM(H19,L19)</f>
        <v>140</v>
      </c>
      <c r="N19" s="26">
        <f t="shared" ref="N19" si="20">IF(ISNUMBER(A19), (IF(174.393&lt; A19,M19, TRUNC(10^(0.794358141*((LOG((A19/174.393)/LOG(10))*(LOG((A19/174.393)/LOG(10)))))),4)*M19)), 0)</f>
        <v>177.072</v>
      </c>
    </row>
    <row r="20" spans="1:15">
      <c r="A20" s="6">
        <v>72.599999999999994</v>
      </c>
      <c r="B20" s="2" t="s">
        <v>33</v>
      </c>
      <c r="C20" s="4">
        <v>1999</v>
      </c>
      <c r="D20" s="25" t="s">
        <v>68</v>
      </c>
      <c r="E20" s="33">
        <v>-75</v>
      </c>
      <c r="F20" s="34">
        <v>-75</v>
      </c>
      <c r="G20" s="61">
        <v>75</v>
      </c>
      <c r="H20" s="35">
        <f t="shared" ref="H20:H21" si="21">IF(MAX(E20:G20)&lt;0,0,MAX(E20:G20))</f>
        <v>75</v>
      </c>
      <c r="I20" s="61">
        <v>95</v>
      </c>
      <c r="J20" s="63">
        <v>100</v>
      </c>
      <c r="K20" s="61">
        <v>103</v>
      </c>
      <c r="L20" s="35">
        <f t="shared" ref="L20:L24" si="22">IF(MAX(I20:K20)&lt;0,0,MAX(I20:K20))</f>
        <v>103</v>
      </c>
      <c r="M20" s="36">
        <f t="shared" ref="M20:M24" si="23">SUM(H20,L20)</f>
        <v>178</v>
      </c>
      <c r="N20" s="26">
        <f t="shared" ref="N20:N24" si="24">IF(ISNUMBER(A20), (IF(174.393&lt; A20,M20, TRUNC(10^(0.794358141*((LOG((A20/174.393)/LOG(10))*(LOG((A20/174.393)/LOG(10)))))),4)*M20)), 0)</f>
        <v>231.98739999999998</v>
      </c>
    </row>
    <row r="21" spans="1:15">
      <c r="A21" s="6">
        <v>96.9</v>
      </c>
      <c r="B21" s="2" t="s">
        <v>38</v>
      </c>
      <c r="C21" s="4">
        <v>1964</v>
      </c>
      <c r="D21" s="25" t="s">
        <v>68</v>
      </c>
      <c r="E21" s="61">
        <v>60</v>
      </c>
      <c r="F21" s="63">
        <v>65</v>
      </c>
      <c r="G21" s="61">
        <v>70</v>
      </c>
      <c r="H21" s="35">
        <f t="shared" si="21"/>
        <v>70</v>
      </c>
      <c r="I21" s="61">
        <v>85</v>
      </c>
      <c r="J21" s="63">
        <v>90</v>
      </c>
      <c r="K21" s="37">
        <v>-100</v>
      </c>
      <c r="L21" s="35">
        <f t="shared" si="22"/>
        <v>90</v>
      </c>
      <c r="M21" s="36">
        <f t="shared" si="23"/>
        <v>160</v>
      </c>
      <c r="N21" s="26">
        <f t="shared" si="24"/>
        <v>180.24</v>
      </c>
    </row>
    <row r="22" spans="1:15" ht="13.5" thickBot="1">
      <c r="A22" s="6">
        <v>87.5</v>
      </c>
      <c r="B22" s="2" t="s">
        <v>50</v>
      </c>
      <c r="C22" s="4">
        <v>1992</v>
      </c>
      <c r="D22" s="25" t="s">
        <v>68</v>
      </c>
      <c r="E22" s="33">
        <v>-75</v>
      </c>
      <c r="F22" s="63">
        <v>75</v>
      </c>
      <c r="G22" s="72">
        <v>-85</v>
      </c>
      <c r="H22" s="35">
        <f t="shared" ref="H22" si="25">IF(MAX(E22:G22)&lt;0,0,MAX(E22:G22))</f>
        <v>75</v>
      </c>
      <c r="I22" s="61">
        <v>100</v>
      </c>
      <c r="J22" s="63">
        <v>105</v>
      </c>
      <c r="K22" s="61">
        <v>107</v>
      </c>
      <c r="L22" s="35">
        <f t="shared" si="22"/>
        <v>107</v>
      </c>
      <c r="M22" s="36">
        <f t="shared" si="23"/>
        <v>182</v>
      </c>
      <c r="N22" s="26">
        <f t="shared" si="24"/>
        <v>214.45059999999998</v>
      </c>
    </row>
    <row r="23" spans="1:15" hidden="1">
      <c r="A23" s="6"/>
      <c r="B23" s="2"/>
      <c r="C23" s="4"/>
      <c r="D23" s="28"/>
      <c r="E23" s="74"/>
      <c r="F23" s="65"/>
      <c r="G23" s="67"/>
      <c r="H23" s="76">
        <f t="shared" ref="H23:H24" si="26">IF(MAX(E23:G23)&lt;0,0,MAX(E23:G23))</f>
        <v>0</v>
      </c>
      <c r="I23" s="67"/>
      <c r="J23" s="65"/>
      <c r="K23" s="77"/>
      <c r="L23" s="35">
        <f t="shared" si="22"/>
        <v>0</v>
      </c>
      <c r="M23" s="36">
        <f t="shared" si="23"/>
        <v>0</v>
      </c>
      <c r="N23" s="26">
        <f t="shared" si="24"/>
        <v>0</v>
      </c>
    </row>
    <row r="24" spans="1:15" ht="13.5" hidden="1" thickBot="1">
      <c r="A24" s="6"/>
      <c r="B24" s="2"/>
      <c r="C24" s="4"/>
      <c r="D24" s="20"/>
      <c r="E24" s="33"/>
      <c r="F24" s="34"/>
      <c r="G24" s="33"/>
      <c r="H24" s="35">
        <f t="shared" si="26"/>
        <v>0</v>
      </c>
      <c r="I24" s="33"/>
      <c r="J24" s="34"/>
      <c r="K24" s="37"/>
      <c r="L24" s="35">
        <f t="shared" si="22"/>
        <v>0</v>
      </c>
      <c r="M24" s="36">
        <f t="shared" si="23"/>
        <v>0</v>
      </c>
      <c r="N24" s="26">
        <f t="shared" si="24"/>
        <v>0</v>
      </c>
    </row>
    <row r="25" spans="1:15">
      <c r="A25" s="7"/>
      <c r="B25" s="3"/>
      <c r="C25" s="5"/>
      <c r="D25" s="21"/>
      <c r="E25" s="38"/>
      <c r="F25" s="39"/>
      <c r="G25" s="38"/>
      <c r="H25" s="40"/>
      <c r="I25" s="38"/>
      <c r="J25" s="39"/>
      <c r="K25" s="38"/>
      <c r="L25" s="40"/>
      <c r="M25" s="78">
        <f>SUM(M19:M24)</f>
        <v>660</v>
      </c>
      <c r="N25" s="27"/>
      <c r="O25" s="48">
        <v>5</v>
      </c>
    </row>
    <row r="26" spans="1:15">
      <c r="A26" s="6">
        <v>85</v>
      </c>
      <c r="B26" s="2" t="s">
        <v>35</v>
      </c>
      <c r="C26" s="4">
        <v>1996</v>
      </c>
      <c r="D26" s="20" t="s">
        <v>74</v>
      </c>
      <c r="E26" s="61">
        <v>45</v>
      </c>
      <c r="F26" s="63">
        <v>50</v>
      </c>
      <c r="G26" s="33">
        <v>-60</v>
      </c>
      <c r="H26" s="35">
        <f t="shared" ref="H26:H29" si="27">IF(MAX(E26:G26)&lt;0,0,MAX(E26:G26))</f>
        <v>50</v>
      </c>
      <c r="I26" s="61">
        <v>65</v>
      </c>
      <c r="J26" s="63">
        <v>70</v>
      </c>
      <c r="K26" s="75">
        <v>76</v>
      </c>
      <c r="L26" s="35">
        <f t="shared" ref="L26:L29" si="28">IF(MAX(I26:K26)&lt;0,0,MAX(I26:K26))</f>
        <v>76</v>
      </c>
      <c r="M26" s="36">
        <f t="shared" ref="M26:M29" si="29">SUM(H26,L26)</f>
        <v>126</v>
      </c>
      <c r="N26" s="26">
        <f t="shared" ref="N26:N29" si="30">IF(ISNUMBER(A26), (IF(174.393&lt; A26,M26, TRUNC(10^(0.794358141*((LOG((A26/174.393)/LOG(10))*(LOG((A26/174.393)/LOG(10)))))),4)*M26)), 0)</f>
        <v>150.57000000000002</v>
      </c>
    </row>
    <row r="27" spans="1:15">
      <c r="A27" s="22">
        <v>49.6</v>
      </c>
      <c r="B27" s="23" t="s">
        <v>17</v>
      </c>
      <c r="C27" s="24">
        <v>2000</v>
      </c>
      <c r="D27" s="25" t="s">
        <v>63</v>
      </c>
      <c r="E27" s="59">
        <v>37</v>
      </c>
      <c r="F27" s="62">
        <v>40</v>
      </c>
      <c r="G27" s="60">
        <v>43</v>
      </c>
      <c r="H27" s="31">
        <f t="shared" si="27"/>
        <v>43</v>
      </c>
      <c r="I27" s="60">
        <v>55</v>
      </c>
      <c r="J27" s="62">
        <v>60</v>
      </c>
      <c r="K27" s="60">
        <v>62</v>
      </c>
      <c r="L27" s="31">
        <f t="shared" si="28"/>
        <v>62</v>
      </c>
      <c r="M27" s="32">
        <f t="shared" si="29"/>
        <v>105</v>
      </c>
      <c r="N27" s="26">
        <f t="shared" si="30"/>
        <v>181.14600000000002</v>
      </c>
    </row>
    <row r="28" spans="1:15">
      <c r="A28" s="6">
        <v>94.6</v>
      </c>
      <c r="B28" s="2" t="s">
        <v>41</v>
      </c>
      <c r="C28" s="4">
        <v>2000</v>
      </c>
      <c r="D28" s="20" t="s">
        <v>15</v>
      </c>
      <c r="E28" s="61">
        <v>50</v>
      </c>
      <c r="F28" s="63">
        <v>55</v>
      </c>
      <c r="G28" s="61">
        <v>56</v>
      </c>
      <c r="H28" s="35">
        <f t="shared" si="27"/>
        <v>56</v>
      </c>
      <c r="I28" s="61">
        <v>60</v>
      </c>
      <c r="J28" s="63">
        <v>65</v>
      </c>
      <c r="K28" s="37">
        <v>-70</v>
      </c>
      <c r="L28" s="35">
        <f t="shared" si="28"/>
        <v>65</v>
      </c>
      <c r="M28" s="36">
        <f t="shared" si="29"/>
        <v>121</v>
      </c>
      <c r="N28" s="26">
        <f t="shared" si="30"/>
        <v>137.6617</v>
      </c>
    </row>
    <row r="29" spans="1:15" ht="13.5" thickBot="1">
      <c r="A29" s="6">
        <v>60.5</v>
      </c>
      <c r="B29" s="2" t="s">
        <v>32</v>
      </c>
      <c r="C29" s="4">
        <v>2000</v>
      </c>
      <c r="D29" s="20" t="s">
        <v>15</v>
      </c>
      <c r="E29" s="61">
        <v>41</v>
      </c>
      <c r="F29" s="64">
        <v>50</v>
      </c>
      <c r="G29" s="61">
        <v>60</v>
      </c>
      <c r="H29" s="35">
        <f t="shared" si="27"/>
        <v>60</v>
      </c>
      <c r="I29" s="61">
        <v>80</v>
      </c>
      <c r="J29" s="63">
        <v>82</v>
      </c>
      <c r="K29" s="37">
        <v>-83</v>
      </c>
      <c r="L29" s="35">
        <f t="shared" si="28"/>
        <v>82</v>
      </c>
      <c r="M29" s="36">
        <f t="shared" si="29"/>
        <v>142</v>
      </c>
      <c r="N29" s="26">
        <f t="shared" si="30"/>
        <v>209.024</v>
      </c>
    </row>
    <row r="30" spans="1:15" hidden="1">
      <c r="A30" s="6"/>
      <c r="B30" s="2"/>
      <c r="C30" s="4"/>
      <c r="D30" s="28"/>
      <c r="E30" s="33"/>
      <c r="F30" s="34"/>
      <c r="G30" s="33"/>
      <c r="H30" s="35">
        <f t="shared" ref="H30:H31" si="31">IF(MAX(E30:G30)&lt;0,0,MAX(E30:G30))</f>
        <v>0</v>
      </c>
      <c r="I30" s="33"/>
      <c r="J30" s="34"/>
      <c r="K30" s="37"/>
      <c r="L30" s="35">
        <f t="shared" ref="L30:L31" si="32">IF(MAX(I30:K30)&lt;0,0,MAX(I30:K30))</f>
        <v>0</v>
      </c>
      <c r="M30" s="36">
        <f t="shared" ref="M30:M31" si="33">SUM(H30,L30)</f>
        <v>0</v>
      </c>
      <c r="N30" s="26">
        <f t="shared" ref="N30:N31" si="34">IF(ISNUMBER(A30), (IF(174.393&lt; A30,M30, TRUNC(10^(0.794358141*((LOG((A30/174.393)/LOG(10))*(LOG((A30/174.393)/LOG(10)))))),4)*M30)), 0)</f>
        <v>0</v>
      </c>
    </row>
    <row r="31" spans="1:15" ht="13.5" hidden="1" thickBot="1">
      <c r="A31" s="6"/>
      <c r="B31" s="2"/>
      <c r="C31" s="4"/>
      <c r="D31" s="20"/>
      <c r="E31" s="33"/>
      <c r="F31" s="34"/>
      <c r="G31" s="33"/>
      <c r="H31" s="35">
        <f t="shared" si="31"/>
        <v>0</v>
      </c>
      <c r="I31" s="33"/>
      <c r="J31" s="34"/>
      <c r="K31" s="37"/>
      <c r="L31" s="35">
        <f t="shared" si="32"/>
        <v>0</v>
      </c>
      <c r="M31" s="36">
        <f t="shared" si="33"/>
        <v>0</v>
      </c>
      <c r="N31" s="26">
        <f t="shared" si="34"/>
        <v>0</v>
      </c>
    </row>
    <row r="32" spans="1:15">
      <c r="A32" s="7"/>
      <c r="B32" s="3"/>
      <c r="C32" s="5"/>
      <c r="D32" s="21"/>
      <c r="E32" s="38"/>
      <c r="F32" s="39"/>
      <c r="G32" s="38"/>
      <c r="H32" s="40"/>
      <c r="I32" s="38"/>
      <c r="J32" s="39"/>
      <c r="K32" s="38"/>
      <c r="L32" s="40"/>
      <c r="M32" s="78">
        <f>SUM(M26:M31)</f>
        <v>494</v>
      </c>
      <c r="N32" s="27"/>
      <c r="O32" s="48">
        <v>7</v>
      </c>
    </row>
    <row r="33" spans="1:15">
      <c r="A33" s="6">
        <v>81.599999999999994</v>
      </c>
      <c r="B33" s="2" t="s">
        <v>42</v>
      </c>
      <c r="C33" s="4">
        <v>1983</v>
      </c>
      <c r="D33" s="20" t="s">
        <v>43</v>
      </c>
      <c r="E33" s="61">
        <v>90</v>
      </c>
      <c r="F33" s="63">
        <v>97</v>
      </c>
      <c r="G33" s="72">
        <v>-105</v>
      </c>
      <c r="H33" s="35">
        <f t="shared" ref="H33:H36" si="35">IF(MAX(E33:G33)&lt;0,0,MAX(E33:G33))</f>
        <v>97</v>
      </c>
      <c r="I33" s="61">
        <v>120</v>
      </c>
      <c r="J33" s="34">
        <v>0</v>
      </c>
      <c r="K33" s="33">
        <v>0</v>
      </c>
      <c r="L33" s="35">
        <f t="shared" ref="L33:L36" si="36">IF(MAX(I33:K33)&lt;0,0,MAX(I33:K33))</f>
        <v>120</v>
      </c>
      <c r="M33" s="36">
        <f t="shared" ref="M33:M36" si="37">SUM(H33,L33)</f>
        <v>217</v>
      </c>
      <c r="N33" s="26">
        <f t="shared" ref="N33:N36" si="38">IF(ISNUMBER(A33), (IF(174.393&lt; A33,M33, TRUNC(10^(0.794358141*((LOG((A33/174.393)/LOG(10))*(LOG((A33/174.393)/LOG(10)))))),4)*M33)), 0)</f>
        <v>264.76170000000002</v>
      </c>
    </row>
    <row r="34" spans="1:15">
      <c r="A34" s="22">
        <v>92.1</v>
      </c>
      <c r="B34" s="23" t="s">
        <v>44</v>
      </c>
      <c r="C34" s="24">
        <v>1953</v>
      </c>
      <c r="D34" s="25" t="s">
        <v>43</v>
      </c>
      <c r="E34" s="60">
        <v>61</v>
      </c>
      <c r="F34" s="62">
        <v>66</v>
      </c>
      <c r="G34" s="60">
        <v>69</v>
      </c>
      <c r="H34" s="31">
        <f t="shared" si="35"/>
        <v>69</v>
      </c>
      <c r="I34" s="60">
        <v>85</v>
      </c>
      <c r="J34" s="62">
        <v>90</v>
      </c>
      <c r="K34" s="29">
        <v>-92</v>
      </c>
      <c r="L34" s="31">
        <f t="shared" si="36"/>
        <v>90</v>
      </c>
      <c r="M34" s="32">
        <f t="shared" si="37"/>
        <v>159</v>
      </c>
      <c r="N34" s="26">
        <f t="shared" si="38"/>
        <v>182.9931</v>
      </c>
    </row>
    <row r="35" spans="1:15">
      <c r="A35" s="6">
        <v>93.1</v>
      </c>
      <c r="B35" s="2" t="s">
        <v>45</v>
      </c>
      <c r="C35" s="4">
        <v>1987</v>
      </c>
      <c r="D35" s="20" t="s">
        <v>43</v>
      </c>
      <c r="E35" s="61">
        <v>95</v>
      </c>
      <c r="F35" s="63">
        <v>100</v>
      </c>
      <c r="G35" s="61">
        <v>105</v>
      </c>
      <c r="H35" s="35">
        <f t="shared" si="35"/>
        <v>105</v>
      </c>
      <c r="I35" s="61">
        <v>125</v>
      </c>
      <c r="J35" s="63">
        <v>131</v>
      </c>
      <c r="K35" s="33">
        <v>-136</v>
      </c>
      <c r="L35" s="35">
        <f t="shared" si="36"/>
        <v>131</v>
      </c>
      <c r="M35" s="36">
        <f t="shared" si="37"/>
        <v>236</v>
      </c>
      <c r="N35" s="26">
        <f t="shared" si="38"/>
        <v>270.33799999999997</v>
      </c>
    </row>
    <row r="36" spans="1:15" ht="13.5" thickBot="1">
      <c r="A36" s="6">
        <v>121.5</v>
      </c>
      <c r="B36" s="2" t="s">
        <v>46</v>
      </c>
      <c r="C36" s="4">
        <v>1965</v>
      </c>
      <c r="D36" s="20" t="s">
        <v>43</v>
      </c>
      <c r="E36" s="61">
        <v>40</v>
      </c>
      <c r="F36" s="63">
        <v>45</v>
      </c>
      <c r="G36" s="61">
        <v>50</v>
      </c>
      <c r="H36" s="35">
        <f t="shared" si="35"/>
        <v>50</v>
      </c>
      <c r="I36" s="61">
        <v>60</v>
      </c>
      <c r="J36" s="63">
        <v>65</v>
      </c>
      <c r="K36" s="61">
        <v>70</v>
      </c>
      <c r="L36" s="35">
        <f t="shared" si="36"/>
        <v>70</v>
      </c>
      <c r="M36" s="36">
        <f t="shared" si="37"/>
        <v>120</v>
      </c>
      <c r="N36" s="26">
        <f t="shared" si="38"/>
        <v>125.52000000000001</v>
      </c>
    </row>
    <row r="37" spans="1:15" hidden="1">
      <c r="A37" s="6"/>
      <c r="B37" s="2"/>
      <c r="C37" s="4"/>
      <c r="D37" s="45"/>
      <c r="E37" s="33"/>
      <c r="F37" s="34"/>
      <c r="G37" s="33"/>
      <c r="H37" s="35">
        <f t="shared" ref="H37:H38" si="39">IF(MAX(E37:G37)&lt;0,0,MAX(E37:G37))</f>
        <v>0</v>
      </c>
      <c r="I37" s="33"/>
      <c r="J37" s="34"/>
      <c r="K37" s="37"/>
      <c r="L37" s="35">
        <f t="shared" ref="L37:L38" si="40">IF(MAX(I37:K37)&lt;0,0,MAX(I37:K37))</f>
        <v>0</v>
      </c>
      <c r="M37" s="36">
        <f t="shared" ref="M37:M38" si="41">SUM(H37,L37)</f>
        <v>0</v>
      </c>
      <c r="N37" s="26">
        <f t="shared" ref="N37:N38" si="42">IF(ISNUMBER(A37), (IF(174.393&lt; A37,M37, TRUNC(10^(0.794358141*((LOG((A37/174.393)/LOG(10))*(LOG((A37/174.393)/LOG(10)))))),4)*M37)), 0)</f>
        <v>0</v>
      </c>
    </row>
    <row r="38" spans="1:15" ht="13.5" hidden="1" thickBot="1">
      <c r="A38" s="6"/>
      <c r="B38" s="2"/>
      <c r="C38" s="4"/>
      <c r="D38" s="44"/>
      <c r="E38" s="33"/>
      <c r="F38" s="34"/>
      <c r="G38" s="33"/>
      <c r="H38" s="35">
        <f t="shared" si="39"/>
        <v>0</v>
      </c>
      <c r="I38" s="33"/>
      <c r="J38" s="34"/>
      <c r="K38" s="37"/>
      <c r="L38" s="35">
        <f t="shared" si="40"/>
        <v>0</v>
      </c>
      <c r="M38" s="36">
        <f t="shared" si="41"/>
        <v>0</v>
      </c>
      <c r="N38" s="26">
        <f t="shared" si="42"/>
        <v>0</v>
      </c>
    </row>
    <row r="39" spans="1:15">
      <c r="A39" s="7"/>
      <c r="B39" s="3"/>
      <c r="C39" s="5"/>
      <c r="D39" s="49"/>
      <c r="E39" s="38"/>
      <c r="F39" s="39"/>
      <c r="G39" s="38"/>
      <c r="H39" s="40"/>
      <c r="I39" s="38"/>
      <c r="J39" s="39"/>
      <c r="K39" s="38"/>
      <c r="L39" s="40"/>
      <c r="M39" s="78">
        <f>SUM(M33:M38)</f>
        <v>732</v>
      </c>
      <c r="N39" s="27"/>
      <c r="O39" s="48">
        <v>4</v>
      </c>
    </row>
    <row r="40" spans="1:15">
      <c r="A40" s="6">
        <v>84.7</v>
      </c>
      <c r="B40" s="2" t="s">
        <v>51</v>
      </c>
      <c r="C40" s="4">
        <v>1999</v>
      </c>
      <c r="D40" s="20" t="s">
        <v>73</v>
      </c>
      <c r="E40" s="61">
        <v>107</v>
      </c>
      <c r="F40" s="71">
        <v>-112</v>
      </c>
      <c r="G40" s="61">
        <v>115</v>
      </c>
      <c r="H40" s="35">
        <f t="shared" ref="H40:H43" si="43">IF(MAX(E40:G40)&lt;0,0,MAX(E40:G40))</f>
        <v>115</v>
      </c>
      <c r="I40" s="61">
        <v>140</v>
      </c>
      <c r="J40" s="63">
        <v>145</v>
      </c>
      <c r="K40" s="75">
        <v>152</v>
      </c>
      <c r="L40" s="35">
        <f t="shared" ref="L40:L43" si="44">IF(MAX(I40:K40)&lt;0,0,MAX(I40:K40))</f>
        <v>152</v>
      </c>
      <c r="M40" s="36">
        <f t="shared" ref="M40:M43" si="45">SUM(H40,L40)</f>
        <v>267</v>
      </c>
      <c r="N40" s="26">
        <f t="shared" ref="N40:N43" si="46">IF(ISNUMBER(A40), (IF(174.393&lt; A40,M40, TRUNC(10^(0.794358141*((LOG((A40/174.393)/LOG(10))*(LOG((A40/174.393)/LOG(10)))))),4)*M40)), 0)</f>
        <v>319.62569999999999</v>
      </c>
    </row>
    <row r="41" spans="1:15">
      <c r="A41" s="6">
        <v>81.2</v>
      </c>
      <c r="B41" s="2" t="s">
        <v>52</v>
      </c>
      <c r="C41" s="4">
        <v>1978</v>
      </c>
      <c r="D41" s="20" t="s">
        <v>73</v>
      </c>
      <c r="E41" s="61">
        <v>85</v>
      </c>
      <c r="F41" s="63">
        <v>88</v>
      </c>
      <c r="G41" s="73">
        <v>-91</v>
      </c>
      <c r="H41" s="35">
        <f t="shared" si="43"/>
        <v>88</v>
      </c>
      <c r="I41" s="33">
        <v>-115</v>
      </c>
      <c r="J41" s="34">
        <v>-115</v>
      </c>
      <c r="K41" s="37">
        <v>-115</v>
      </c>
      <c r="L41" s="35">
        <f t="shared" si="44"/>
        <v>0</v>
      </c>
      <c r="M41" s="36">
        <f t="shared" si="45"/>
        <v>88</v>
      </c>
      <c r="N41" s="26">
        <f t="shared" si="46"/>
        <v>107.6504</v>
      </c>
    </row>
    <row r="42" spans="1:15">
      <c r="A42" s="6">
        <v>100</v>
      </c>
      <c r="B42" s="2" t="s">
        <v>40</v>
      </c>
      <c r="C42" s="4">
        <v>1991</v>
      </c>
      <c r="D42" s="20" t="s">
        <v>73</v>
      </c>
      <c r="E42" s="61">
        <v>105</v>
      </c>
      <c r="F42" s="34">
        <v>-112</v>
      </c>
      <c r="G42" s="33">
        <v>-112</v>
      </c>
      <c r="H42" s="35">
        <f t="shared" si="43"/>
        <v>105</v>
      </c>
      <c r="I42" s="61">
        <v>135</v>
      </c>
      <c r="J42" s="34">
        <v>-143</v>
      </c>
      <c r="K42" s="61">
        <v>143</v>
      </c>
      <c r="L42" s="35">
        <f t="shared" si="44"/>
        <v>143</v>
      </c>
      <c r="M42" s="36">
        <f t="shared" si="45"/>
        <v>248</v>
      </c>
      <c r="N42" s="26">
        <f t="shared" si="46"/>
        <v>275.9248</v>
      </c>
    </row>
    <row r="43" spans="1:15" ht="13.5" thickBot="1">
      <c r="A43" s="22">
        <v>77</v>
      </c>
      <c r="B43" s="23" t="s">
        <v>19</v>
      </c>
      <c r="C43" s="24">
        <v>1994</v>
      </c>
      <c r="D43" s="25" t="s">
        <v>20</v>
      </c>
      <c r="E43" s="60">
        <v>105</v>
      </c>
      <c r="F43" s="30">
        <v>-110</v>
      </c>
      <c r="G43" s="29">
        <v>-110</v>
      </c>
      <c r="H43" s="31">
        <f t="shared" si="43"/>
        <v>105</v>
      </c>
      <c r="I43" s="60">
        <v>120</v>
      </c>
      <c r="J43" s="62">
        <v>127</v>
      </c>
      <c r="K43" s="29">
        <v>-135</v>
      </c>
      <c r="L43" s="31">
        <f t="shared" si="44"/>
        <v>127</v>
      </c>
      <c r="M43" s="32">
        <f t="shared" si="45"/>
        <v>232</v>
      </c>
      <c r="N43" s="26">
        <f t="shared" si="46"/>
        <v>292.1576</v>
      </c>
    </row>
    <row r="44" spans="1:15" hidden="1">
      <c r="A44" s="6"/>
      <c r="B44" s="2"/>
      <c r="C44" s="4"/>
      <c r="D44" s="28"/>
      <c r="E44" s="33"/>
      <c r="F44" s="34"/>
      <c r="G44" s="33"/>
      <c r="H44" s="35">
        <f t="shared" ref="H44:H45" si="47">IF(MAX(E44:G44)&lt;0,0,MAX(E44:G44))</f>
        <v>0</v>
      </c>
      <c r="I44" s="33"/>
      <c r="J44" s="34"/>
      <c r="K44" s="37"/>
      <c r="L44" s="35">
        <f t="shared" ref="L44:L45" si="48">IF(MAX(I44:K44)&lt;0,0,MAX(I44:K44))</f>
        <v>0</v>
      </c>
      <c r="M44" s="36">
        <f t="shared" ref="M44:M45" si="49">SUM(H44,L44)</f>
        <v>0</v>
      </c>
      <c r="N44" s="26">
        <f t="shared" ref="N44:N45" si="50">IF(ISNUMBER(A44), (IF(174.393&lt; A44,M44, TRUNC(10^(0.794358141*((LOG((A44/174.393)/LOG(10))*(LOG((A44/174.393)/LOG(10)))))),4)*M44)), 0)</f>
        <v>0</v>
      </c>
    </row>
    <row r="45" spans="1:15" ht="13.5" hidden="1" thickBot="1">
      <c r="A45" s="6"/>
      <c r="B45" s="2"/>
      <c r="C45" s="4"/>
      <c r="D45" s="20"/>
      <c r="E45" s="33"/>
      <c r="F45" s="34"/>
      <c r="G45" s="33"/>
      <c r="H45" s="35">
        <f t="shared" si="47"/>
        <v>0</v>
      </c>
      <c r="I45" s="33"/>
      <c r="J45" s="34"/>
      <c r="K45" s="37"/>
      <c r="L45" s="35">
        <f t="shared" si="48"/>
        <v>0</v>
      </c>
      <c r="M45" s="36">
        <f t="shared" si="49"/>
        <v>0</v>
      </c>
      <c r="N45" s="26">
        <f t="shared" si="50"/>
        <v>0</v>
      </c>
    </row>
    <row r="46" spans="1:15">
      <c r="A46" s="7"/>
      <c r="B46" s="3"/>
      <c r="C46" s="5"/>
      <c r="D46" s="21"/>
      <c r="E46" s="38"/>
      <c r="F46" s="39"/>
      <c r="G46" s="38"/>
      <c r="H46" s="40"/>
      <c r="I46" s="38"/>
      <c r="J46" s="39"/>
      <c r="K46" s="38"/>
      <c r="L46" s="40"/>
      <c r="M46" s="78">
        <f>SUM(M40:M45)</f>
        <v>835</v>
      </c>
      <c r="N46" s="27"/>
      <c r="O46" s="48">
        <v>2</v>
      </c>
    </row>
    <row r="47" spans="1:15">
      <c r="A47" s="22">
        <v>82.1</v>
      </c>
      <c r="B47" s="23" t="s">
        <v>27</v>
      </c>
      <c r="C47" s="24">
        <v>1960</v>
      </c>
      <c r="D47" s="25" t="s">
        <v>69</v>
      </c>
      <c r="E47" s="60">
        <v>58</v>
      </c>
      <c r="F47" s="30">
        <v>-61</v>
      </c>
      <c r="G47" s="29">
        <v>-61</v>
      </c>
      <c r="H47" s="31">
        <f t="shared" ref="H47:H50" si="51">IF(MAX(E47:G47)&lt;0,0,MAX(E47:G47))</f>
        <v>58</v>
      </c>
      <c r="I47" s="60">
        <v>75</v>
      </c>
      <c r="J47" s="30">
        <v>-78</v>
      </c>
      <c r="K47" s="60">
        <v>78</v>
      </c>
      <c r="L47" s="31">
        <f t="shared" ref="L47:L50" si="52">IF(MAX(I47:K47)&lt;0,0,MAX(I47:K47))</f>
        <v>78</v>
      </c>
      <c r="M47" s="32">
        <f t="shared" ref="M47:M50" si="53">SUM(H47,L47)</f>
        <v>136</v>
      </c>
      <c r="N47" s="26">
        <f t="shared" ref="N47:N50" si="54">IF(ISNUMBER(A47), (IF(174.393&lt; A47,M47, TRUNC(10^(0.794358141*((LOG((A47/174.393)/LOG(10))*(LOG((A47/174.393)/LOG(10)))))),4)*M47)), 0)</f>
        <v>165.4032</v>
      </c>
    </row>
    <row r="48" spans="1:15">
      <c r="A48" s="6">
        <v>85.8</v>
      </c>
      <c r="B48" s="2" t="s">
        <v>72</v>
      </c>
      <c r="C48" s="4">
        <v>2000</v>
      </c>
      <c r="D48" s="20" t="s">
        <v>69</v>
      </c>
      <c r="E48" s="61">
        <v>55</v>
      </c>
      <c r="F48" s="63">
        <v>60</v>
      </c>
      <c r="G48" s="33">
        <v>-65</v>
      </c>
      <c r="H48" s="35">
        <f t="shared" si="51"/>
        <v>60</v>
      </c>
      <c r="I48" s="61">
        <v>70</v>
      </c>
      <c r="J48" s="63">
        <v>75</v>
      </c>
      <c r="K48" s="75">
        <v>78</v>
      </c>
      <c r="L48" s="35">
        <f t="shared" si="52"/>
        <v>78</v>
      </c>
      <c r="M48" s="36">
        <f t="shared" si="53"/>
        <v>138</v>
      </c>
      <c r="N48" s="26">
        <f t="shared" si="54"/>
        <v>164.15100000000001</v>
      </c>
    </row>
    <row r="49" spans="1:15">
      <c r="A49" s="22">
        <v>63</v>
      </c>
      <c r="B49" s="23" t="s">
        <v>22</v>
      </c>
      <c r="C49" s="24">
        <v>2000</v>
      </c>
      <c r="D49" s="25" t="s">
        <v>69</v>
      </c>
      <c r="E49" s="29">
        <v>-60</v>
      </c>
      <c r="F49" s="62">
        <v>60</v>
      </c>
      <c r="G49" s="29">
        <v>-65</v>
      </c>
      <c r="H49" s="31">
        <f t="shared" si="51"/>
        <v>60</v>
      </c>
      <c r="I49" s="60">
        <v>80</v>
      </c>
      <c r="J49" s="62">
        <v>85</v>
      </c>
      <c r="K49" s="29">
        <v>-90</v>
      </c>
      <c r="L49" s="31">
        <f t="shared" si="52"/>
        <v>85</v>
      </c>
      <c r="M49" s="32">
        <f t="shared" si="53"/>
        <v>145</v>
      </c>
      <c r="N49" s="26">
        <f t="shared" si="54"/>
        <v>207.3355</v>
      </c>
    </row>
    <row r="50" spans="1:15" ht="13.5" thickBot="1">
      <c r="A50" s="6">
        <v>69.8</v>
      </c>
      <c r="B50" s="2" t="s">
        <v>24</v>
      </c>
      <c r="C50" s="4">
        <v>1999</v>
      </c>
      <c r="D50" s="20" t="s">
        <v>69</v>
      </c>
      <c r="E50" s="61">
        <v>50</v>
      </c>
      <c r="F50" s="63">
        <v>58</v>
      </c>
      <c r="G50" s="61">
        <v>63</v>
      </c>
      <c r="H50" s="35">
        <f t="shared" si="51"/>
        <v>63</v>
      </c>
      <c r="I50" s="61">
        <v>65</v>
      </c>
      <c r="J50" s="63">
        <v>70</v>
      </c>
      <c r="K50" s="61">
        <v>75</v>
      </c>
      <c r="L50" s="35">
        <f t="shared" si="52"/>
        <v>75</v>
      </c>
      <c r="M50" s="36">
        <f t="shared" si="53"/>
        <v>138</v>
      </c>
      <c r="N50" s="26">
        <f t="shared" si="54"/>
        <v>184.28519999999997</v>
      </c>
    </row>
    <row r="51" spans="1:15" hidden="1">
      <c r="A51" s="6"/>
      <c r="B51" s="2"/>
      <c r="C51" s="4"/>
      <c r="D51" s="28"/>
      <c r="E51" s="33"/>
      <c r="F51" s="34"/>
      <c r="G51" s="33"/>
      <c r="H51" s="35">
        <f t="shared" ref="H51:H52" si="55">IF(MAX(E51:G51)&lt;0,0,MAX(E51:G51))</f>
        <v>0</v>
      </c>
      <c r="I51" s="33"/>
      <c r="J51" s="34"/>
      <c r="K51" s="37"/>
      <c r="L51" s="35">
        <f t="shared" ref="L51:L52" si="56">IF(MAX(I51:K51)&lt;0,0,MAX(I51:K51))</f>
        <v>0</v>
      </c>
      <c r="M51" s="36">
        <f t="shared" ref="M51:M52" si="57">SUM(H51,L51)</f>
        <v>0</v>
      </c>
      <c r="N51" s="26">
        <f t="shared" ref="N51:N52" si="58">IF(ISNUMBER(A51), (IF(174.393&lt; A51,M51, TRUNC(10^(0.794358141*((LOG((A51/174.393)/LOG(10))*(LOG((A51/174.393)/LOG(10)))))),4)*M51)), 0)</f>
        <v>0</v>
      </c>
    </row>
    <row r="52" spans="1:15" ht="13.5" hidden="1" thickBot="1">
      <c r="A52" s="6"/>
      <c r="B52" s="2"/>
      <c r="C52" s="4"/>
      <c r="D52" s="20"/>
      <c r="E52" s="33"/>
      <c r="F52" s="34"/>
      <c r="G52" s="33"/>
      <c r="H52" s="35">
        <f t="shared" si="55"/>
        <v>0</v>
      </c>
      <c r="I52" s="33"/>
      <c r="J52" s="34"/>
      <c r="K52" s="37"/>
      <c r="L52" s="35">
        <f t="shared" si="56"/>
        <v>0</v>
      </c>
      <c r="M52" s="36">
        <f t="shared" si="57"/>
        <v>0</v>
      </c>
      <c r="N52" s="26">
        <f t="shared" si="58"/>
        <v>0</v>
      </c>
    </row>
    <row r="53" spans="1:15">
      <c r="A53" s="7"/>
      <c r="B53" s="3"/>
      <c r="C53" s="5"/>
      <c r="D53" s="21"/>
      <c r="E53" s="38"/>
      <c r="F53" s="39"/>
      <c r="G53" s="38"/>
      <c r="H53" s="40"/>
      <c r="I53" s="38"/>
      <c r="J53" s="39"/>
      <c r="K53" s="38"/>
      <c r="L53" s="40"/>
      <c r="M53" s="78">
        <f>SUM(M47:M52)</f>
        <v>557</v>
      </c>
      <c r="N53" s="27"/>
      <c r="O53" s="48">
        <v>6</v>
      </c>
    </row>
    <row r="54" spans="1:15">
      <c r="A54" s="22">
        <v>59.9</v>
      </c>
      <c r="B54" s="23" t="s">
        <v>18</v>
      </c>
      <c r="C54" s="24">
        <v>1950</v>
      </c>
      <c r="D54" s="25" t="s">
        <v>21</v>
      </c>
      <c r="E54" s="60">
        <v>37</v>
      </c>
      <c r="F54" s="62">
        <v>40</v>
      </c>
      <c r="G54" s="29">
        <v>-42</v>
      </c>
      <c r="H54" s="31">
        <f t="shared" ref="H54:H56" si="59">IF(MAX(E54:G54)&lt;0,0,MAX(E54:G54))</f>
        <v>40</v>
      </c>
      <c r="I54" s="60">
        <v>55</v>
      </c>
      <c r="J54" s="62">
        <v>58</v>
      </c>
      <c r="K54" s="60">
        <v>60</v>
      </c>
      <c r="L54" s="31">
        <f t="shared" ref="L54:L56" si="60">IF(MAX(I54:K54)&lt;0,0,MAX(I54:K54))</f>
        <v>60</v>
      </c>
      <c r="M54" s="32">
        <f t="shared" ref="M54:M56" si="61">SUM(H54,L54)</f>
        <v>100</v>
      </c>
      <c r="N54" s="26">
        <f t="shared" ref="N54:N56" si="62">IF(ISNUMBER(A54), (IF(174.393&lt; A54,M54, TRUNC(10^(0.794358141*((LOG((A54/174.393)/LOG(10))*(LOG((A54/174.393)/LOG(10)))))),4)*M54)), 0)</f>
        <v>148.28</v>
      </c>
    </row>
    <row r="55" spans="1:15">
      <c r="A55" s="6">
        <v>89.2</v>
      </c>
      <c r="B55" s="2" t="s">
        <v>47</v>
      </c>
      <c r="C55" s="4">
        <v>1994</v>
      </c>
      <c r="D55" s="20" t="s">
        <v>48</v>
      </c>
      <c r="E55" s="61">
        <v>87</v>
      </c>
      <c r="F55" s="63">
        <v>91</v>
      </c>
      <c r="G55" s="61">
        <v>94</v>
      </c>
      <c r="H55" s="35">
        <f t="shared" si="59"/>
        <v>94</v>
      </c>
      <c r="I55" s="33">
        <v>-120</v>
      </c>
      <c r="J55" s="63">
        <v>120</v>
      </c>
      <c r="K55" s="75">
        <v>127</v>
      </c>
      <c r="L55" s="35">
        <f t="shared" si="60"/>
        <v>127</v>
      </c>
      <c r="M55" s="36">
        <f t="shared" si="61"/>
        <v>221</v>
      </c>
      <c r="N55" s="26">
        <f t="shared" si="62"/>
        <v>258.06169999999997</v>
      </c>
    </row>
    <row r="56" spans="1:15" ht="13.5" thickBot="1">
      <c r="A56" s="6">
        <v>102.5</v>
      </c>
      <c r="B56" s="2" t="s">
        <v>49</v>
      </c>
      <c r="C56" s="4">
        <v>1977</v>
      </c>
      <c r="D56" s="20" t="s">
        <v>48</v>
      </c>
      <c r="E56" s="61">
        <v>70</v>
      </c>
      <c r="F56" s="63">
        <v>75</v>
      </c>
      <c r="G56" s="61">
        <v>79</v>
      </c>
      <c r="H56" s="35">
        <f t="shared" si="59"/>
        <v>79</v>
      </c>
      <c r="I56" s="61">
        <v>85</v>
      </c>
      <c r="J56" s="63">
        <v>89</v>
      </c>
      <c r="K56" s="37">
        <v>-92</v>
      </c>
      <c r="L56" s="35">
        <f t="shared" si="60"/>
        <v>89</v>
      </c>
      <c r="M56" s="36">
        <f t="shared" si="61"/>
        <v>168</v>
      </c>
      <c r="N56" s="26">
        <f t="shared" si="62"/>
        <v>185.18640000000002</v>
      </c>
    </row>
    <row r="57" spans="1:15" hidden="1">
      <c r="A57" s="6"/>
      <c r="B57" s="2"/>
      <c r="C57" s="4"/>
      <c r="D57" s="20"/>
      <c r="E57" s="33"/>
      <c r="F57" s="34"/>
      <c r="G57" s="33"/>
      <c r="H57" s="35">
        <f t="shared" ref="H57:H59" si="63">IF(MAX(E57:G57)&lt;0,0,MAX(E57:G57))</f>
        <v>0</v>
      </c>
      <c r="I57" s="33"/>
      <c r="J57" s="34"/>
      <c r="K57" s="33"/>
      <c r="L57" s="35">
        <f t="shared" ref="L57:L59" si="64">IF(MAX(I57:K57)&lt;0,0,MAX(I57:K57))</f>
        <v>0</v>
      </c>
      <c r="M57" s="36">
        <f t="shared" ref="M57:M59" si="65">SUM(H57,L57)</f>
        <v>0</v>
      </c>
      <c r="N57" s="26">
        <f t="shared" ref="N57:N59" si="66">IF(ISNUMBER(A57), (IF(174.393&lt; A57,M57, TRUNC(10^(0.794358141*((LOG((A57/174.393)/LOG(10))*(LOG((A57/174.393)/LOG(10)))))),4)*M57)), 0)</f>
        <v>0</v>
      </c>
    </row>
    <row r="58" spans="1:15" hidden="1">
      <c r="A58" s="6"/>
      <c r="B58" s="2"/>
      <c r="C58" s="4"/>
      <c r="D58" s="28"/>
      <c r="E58" s="33"/>
      <c r="F58" s="34"/>
      <c r="G58" s="33"/>
      <c r="H58" s="35">
        <f t="shared" si="63"/>
        <v>0</v>
      </c>
      <c r="I58" s="33"/>
      <c r="J58" s="34"/>
      <c r="K58" s="37"/>
      <c r="L58" s="35">
        <f t="shared" si="64"/>
        <v>0</v>
      </c>
      <c r="M58" s="36">
        <f t="shared" si="65"/>
        <v>0</v>
      </c>
      <c r="N58" s="26">
        <f t="shared" si="66"/>
        <v>0</v>
      </c>
    </row>
    <row r="59" spans="1:15" ht="13.5" hidden="1" thickBot="1">
      <c r="A59" s="6"/>
      <c r="B59" s="2"/>
      <c r="C59" s="4"/>
      <c r="D59" s="20"/>
      <c r="E59" s="33"/>
      <c r="F59" s="34"/>
      <c r="G59" s="33"/>
      <c r="H59" s="35">
        <f t="shared" si="63"/>
        <v>0</v>
      </c>
      <c r="I59" s="33"/>
      <c r="J59" s="34"/>
      <c r="K59" s="37"/>
      <c r="L59" s="35">
        <f t="shared" si="64"/>
        <v>0</v>
      </c>
      <c r="M59" s="36">
        <f t="shared" si="65"/>
        <v>0</v>
      </c>
      <c r="N59" s="26">
        <f t="shared" si="66"/>
        <v>0</v>
      </c>
    </row>
    <row r="60" spans="1:15">
      <c r="A60" s="7"/>
      <c r="B60" s="3"/>
      <c r="C60" s="5"/>
      <c r="D60" s="21"/>
      <c r="E60" s="38"/>
      <c r="F60" s="39"/>
      <c r="G60" s="38"/>
      <c r="H60" s="40"/>
      <c r="I60" s="38"/>
      <c r="J60" s="39"/>
      <c r="K60" s="38"/>
      <c r="L60" s="40"/>
      <c r="M60" s="78">
        <f>SUM(M54:M59)</f>
        <v>489</v>
      </c>
      <c r="N60" s="27"/>
      <c r="O60" s="48">
        <v>8</v>
      </c>
    </row>
    <row r="61" spans="1:15" hidden="1">
      <c r="A61" s="6"/>
      <c r="B61" s="2"/>
      <c r="C61" s="4"/>
      <c r="D61" s="20" t="s">
        <v>70</v>
      </c>
      <c r="E61" s="33"/>
      <c r="F61" s="34"/>
      <c r="G61" s="33"/>
      <c r="H61" s="35">
        <f t="shared" ref="H61:H66" si="67">IF(MAX(E61:G61)&lt;0,0,MAX(E61:G61))</f>
        <v>0</v>
      </c>
      <c r="I61" s="33"/>
      <c r="J61" s="34"/>
      <c r="K61" s="33"/>
      <c r="L61" s="35">
        <f t="shared" ref="L61:L66" si="68">IF(MAX(I61:K61)&lt;0,0,MAX(I61:K61))</f>
        <v>0</v>
      </c>
      <c r="M61" s="36">
        <f t="shared" ref="M61:M66" si="69">SUM(H61,L61)</f>
        <v>0</v>
      </c>
      <c r="N61" s="26">
        <f t="shared" ref="N61:N66" si="70">IF(ISNUMBER(A61), (IF(174.393&lt; A61,M61, TRUNC(10^(0.794358141*((LOG((A61/174.393)/LOG(10))*(LOG((A61/174.393)/LOG(10)))))),4)*M61)), 0)</f>
        <v>0</v>
      </c>
    </row>
    <row r="62" spans="1:15">
      <c r="A62" s="6">
        <v>61.3</v>
      </c>
      <c r="B62" s="2" t="s">
        <v>25</v>
      </c>
      <c r="C62" s="4">
        <v>1974</v>
      </c>
      <c r="D62" s="20" t="s">
        <v>26</v>
      </c>
      <c r="E62" s="61">
        <v>78</v>
      </c>
      <c r="F62" s="34">
        <v>-81</v>
      </c>
      <c r="G62" s="33">
        <v>-81</v>
      </c>
      <c r="H62" s="35">
        <f t="shared" si="67"/>
        <v>78</v>
      </c>
      <c r="I62" s="61">
        <v>92</v>
      </c>
      <c r="J62" s="34">
        <v>-95</v>
      </c>
      <c r="K62" s="33">
        <v>-95</v>
      </c>
      <c r="L62" s="35">
        <f t="shared" si="68"/>
        <v>92</v>
      </c>
      <c r="M62" s="36">
        <f t="shared" si="69"/>
        <v>170</v>
      </c>
      <c r="N62" s="26">
        <f t="shared" si="70"/>
        <v>247.85999999999999</v>
      </c>
    </row>
    <row r="63" spans="1:15">
      <c r="A63" s="6">
        <v>65.7</v>
      </c>
      <c r="B63" s="2" t="s">
        <v>31</v>
      </c>
      <c r="C63" s="4">
        <v>1948</v>
      </c>
      <c r="D63" s="20" t="s">
        <v>20</v>
      </c>
      <c r="E63" s="61">
        <v>40</v>
      </c>
      <c r="F63" s="63">
        <v>42</v>
      </c>
      <c r="G63" s="33">
        <v>-43</v>
      </c>
      <c r="H63" s="35">
        <f t="shared" si="67"/>
        <v>42</v>
      </c>
      <c r="I63" s="61">
        <v>50</v>
      </c>
      <c r="J63" s="63">
        <v>53</v>
      </c>
      <c r="K63" s="37">
        <v>-55</v>
      </c>
      <c r="L63" s="35">
        <f t="shared" si="68"/>
        <v>53</v>
      </c>
      <c r="M63" s="36">
        <f t="shared" si="69"/>
        <v>95</v>
      </c>
      <c r="N63" s="26">
        <f t="shared" si="70"/>
        <v>131.97399999999999</v>
      </c>
    </row>
    <row r="64" spans="1:15" ht="13.5" thickBot="1">
      <c r="A64" s="6">
        <v>103.1</v>
      </c>
      <c r="B64" s="2" t="s">
        <v>53</v>
      </c>
      <c r="C64" s="4">
        <v>1971</v>
      </c>
      <c r="D64" s="20" t="s">
        <v>54</v>
      </c>
      <c r="E64" s="61">
        <v>90</v>
      </c>
      <c r="F64" s="34">
        <v>-95</v>
      </c>
      <c r="G64" s="61">
        <v>95</v>
      </c>
      <c r="H64" s="35">
        <f t="shared" si="67"/>
        <v>95</v>
      </c>
      <c r="I64" s="61">
        <v>110</v>
      </c>
      <c r="J64" s="63">
        <v>115</v>
      </c>
      <c r="K64" s="37">
        <v>-120</v>
      </c>
      <c r="L64" s="35">
        <f t="shared" si="68"/>
        <v>115</v>
      </c>
      <c r="M64" s="36">
        <f t="shared" si="69"/>
        <v>210</v>
      </c>
      <c r="N64" s="26">
        <f t="shared" si="70"/>
        <v>230.97900000000001</v>
      </c>
    </row>
    <row r="65" spans="1:15" hidden="1">
      <c r="A65" s="6"/>
      <c r="B65" s="2"/>
      <c r="C65" s="4"/>
      <c r="D65" s="28"/>
      <c r="E65" s="33"/>
      <c r="F65" s="34"/>
      <c r="G65" s="33"/>
      <c r="H65" s="35">
        <f t="shared" si="67"/>
        <v>0</v>
      </c>
      <c r="I65" s="33"/>
      <c r="J65" s="34"/>
      <c r="K65" s="37"/>
      <c r="L65" s="35">
        <f t="shared" si="68"/>
        <v>0</v>
      </c>
      <c r="M65" s="36">
        <f t="shared" si="69"/>
        <v>0</v>
      </c>
      <c r="N65" s="26">
        <f t="shared" si="70"/>
        <v>0</v>
      </c>
    </row>
    <row r="66" spans="1:15" ht="13.5" hidden="1" thickBot="1">
      <c r="A66" s="6"/>
      <c r="B66" s="2"/>
      <c r="C66" s="4"/>
      <c r="D66" s="20"/>
      <c r="E66" s="33"/>
      <c r="F66" s="34"/>
      <c r="G66" s="33"/>
      <c r="H66" s="35">
        <f t="shared" si="67"/>
        <v>0</v>
      </c>
      <c r="I66" s="33"/>
      <c r="J66" s="34"/>
      <c r="K66" s="37"/>
      <c r="L66" s="35">
        <f t="shared" si="68"/>
        <v>0</v>
      </c>
      <c r="M66" s="36">
        <f t="shared" si="69"/>
        <v>0</v>
      </c>
      <c r="N66" s="26">
        <f t="shared" si="70"/>
        <v>0</v>
      </c>
    </row>
    <row r="67" spans="1:15">
      <c r="A67" s="7"/>
      <c r="B67" s="3"/>
      <c r="C67" s="5"/>
      <c r="D67" s="21"/>
      <c r="E67" s="38"/>
      <c r="F67" s="39"/>
      <c r="G67" s="38"/>
      <c r="H67" s="40"/>
      <c r="I67" s="38"/>
      <c r="J67" s="39"/>
      <c r="K67" s="38"/>
      <c r="L67" s="40"/>
      <c r="M67" s="78">
        <f>SUM(M61:M66)</f>
        <v>475</v>
      </c>
      <c r="N67" s="27"/>
      <c r="O67" s="70">
        <v>9</v>
      </c>
    </row>
    <row r="69" spans="1:15">
      <c r="A69" t="s">
        <v>86</v>
      </c>
    </row>
  </sheetData>
  <mergeCells count="6">
    <mergeCell ref="O3:O4"/>
    <mergeCell ref="A1:B1"/>
    <mergeCell ref="C1:K1"/>
    <mergeCell ref="L1:N1"/>
    <mergeCell ref="M3:M4"/>
    <mergeCell ref="N3:N4"/>
  </mergeCells>
  <conditionalFormatting sqref="E5:G18 I5:K18">
    <cfRule type="cellIs" dxfId="147" priority="147" stopIfTrue="1" operator="lessThan">
      <formula>0</formula>
    </cfRule>
    <cfRule type="cellIs" dxfId="146" priority="148" stopIfTrue="1" operator="lessThan">
      <formula>0</formula>
    </cfRule>
  </conditionalFormatting>
  <conditionalFormatting sqref="E19:G25 I19:K25">
    <cfRule type="cellIs" dxfId="145" priority="145" stopIfTrue="1" operator="lessThan">
      <formula>0</formula>
    </cfRule>
    <cfRule type="cellIs" dxfId="144" priority="146" stopIfTrue="1" operator="lessThan">
      <formula>0</formula>
    </cfRule>
  </conditionalFormatting>
  <conditionalFormatting sqref="E26:G32 I26:K32">
    <cfRule type="cellIs" dxfId="143" priority="143" stopIfTrue="1" operator="lessThan">
      <formula>0</formula>
    </cfRule>
    <cfRule type="cellIs" dxfId="142" priority="144" stopIfTrue="1" operator="lessThan">
      <formula>0</formula>
    </cfRule>
  </conditionalFormatting>
  <conditionalFormatting sqref="E27:G27 I27:K27">
    <cfRule type="cellIs" dxfId="141" priority="141" stopIfTrue="1" operator="lessThan">
      <formula>0</formula>
    </cfRule>
    <cfRule type="cellIs" dxfId="140" priority="142" stopIfTrue="1" operator="lessThan">
      <formula>0</formula>
    </cfRule>
  </conditionalFormatting>
  <conditionalFormatting sqref="E19:G19 I19:K19">
    <cfRule type="cellIs" dxfId="139" priority="139" stopIfTrue="1" operator="lessThan">
      <formula>0</formula>
    </cfRule>
    <cfRule type="cellIs" dxfId="138" priority="140" stopIfTrue="1" operator="lessThan">
      <formula>0</formula>
    </cfRule>
  </conditionalFormatting>
  <conditionalFormatting sqref="E26:G26 I26:K26">
    <cfRule type="cellIs" dxfId="137" priority="137" stopIfTrue="1" operator="lessThan">
      <formula>0</formula>
    </cfRule>
    <cfRule type="cellIs" dxfId="136" priority="138" stopIfTrue="1" operator="lessThan">
      <formula>0</formula>
    </cfRule>
  </conditionalFormatting>
  <conditionalFormatting sqref="E5:G5 I5:K5">
    <cfRule type="cellIs" dxfId="135" priority="135" stopIfTrue="1" operator="lessThan">
      <formula>0</formula>
    </cfRule>
    <cfRule type="cellIs" dxfId="134" priority="136" stopIfTrue="1" operator="lessThan">
      <formula>0</formula>
    </cfRule>
  </conditionalFormatting>
  <conditionalFormatting sqref="E20:G20 I20:K20">
    <cfRule type="cellIs" dxfId="133" priority="133" stopIfTrue="1" operator="lessThan">
      <formula>0</formula>
    </cfRule>
    <cfRule type="cellIs" dxfId="132" priority="134" stopIfTrue="1" operator="lessThan">
      <formula>0</formula>
    </cfRule>
  </conditionalFormatting>
  <conditionalFormatting sqref="E14:G14 I14:K14">
    <cfRule type="cellIs" dxfId="131" priority="131" stopIfTrue="1" operator="lessThan">
      <formula>0</formula>
    </cfRule>
    <cfRule type="cellIs" dxfId="130" priority="132" stopIfTrue="1" operator="lessThan">
      <formula>0</formula>
    </cfRule>
  </conditionalFormatting>
  <conditionalFormatting sqref="E13:G13 I13:K13">
    <cfRule type="cellIs" dxfId="129" priority="129" stopIfTrue="1" operator="lessThan">
      <formula>0</formula>
    </cfRule>
    <cfRule type="cellIs" dxfId="128" priority="130" stopIfTrue="1" operator="lessThan">
      <formula>0</formula>
    </cfRule>
  </conditionalFormatting>
  <conditionalFormatting sqref="E12:G12 I12:K12">
    <cfRule type="cellIs" dxfId="127" priority="127" stopIfTrue="1" operator="lessThan">
      <formula>0</formula>
    </cfRule>
    <cfRule type="cellIs" dxfId="126" priority="128" stopIfTrue="1" operator="lessThan">
      <formula>0</formula>
    </cfRule>
  </conditionalFormatting>
  <conditionalFormatting sqref="E28:G28 I28:K28">
    <cfRule type="cellIs" dxfId="125" priority="125" stopIfTrue="1" operator="lessThan">
      <formula>0</formula>
    </cfRule>
    <cfRule type="cellIs" dxfId="124" priority="126" stopIfTrue="1" operator="lessThan">
      <formula>0</formula>
    </cfRule>
  </conditionalFormatting>
  <conditionalFormatting sqref="E21:G21 I21:K21">
    <cfRule type="cellIs" dxfId="123" priority="123" stopIfTrue="1" operator="lessThan">
      <formula>0</formula>
    </cfRule>
    <cfRule type="cellIs" dxfId="122" priority="124" stopIfTrue="1" operator="lessThan">
      <formula>0</formula>
    </cfRule>
  </conditionalFormatting>
  <conditionalFormatting sqref="E7:G7 I7:K7">
    <cfRule type="cellIs" dxfId="121" priority="121" stopIfTrue="1" operator="lessThan">
      <formula>0</formula>
    </cfRule>
    <cfRule type="cellIs" dxfId="120" priority="122" stopIfTrue="1" operator="lessThan">
      <formula>0</formula>
    </cfRule>
  </conditionalFormatting>
  <conditionalFormatting sqref="E6:G6 I6:J6">
    <cfRule type="cellIs" dxfId="119" priority="119" stopIfTrue="1" operator="lessThan">
      <formula>0</formula>
    </cfRule>
    <cfRule type="cellIs" dxfId="118" priority="120" stopIfTrue="1" operator="lessThan">
      <formula>0</formula>
    </cfRule>
  </conditionalFormatting>
  <conditionalFormatting sqref="E33:G46 I33:K46">
    <cfRule type="cellIs" dxfId="117" priority="117" stopIfTrue="1" operator="lessThan">
      <formula>0</formula>
    </cfRule>
    <cfRule type="cellIs" dxfId="116" priority="118" stopIfTrue="1" operator="lessThan">
      <formula>0</formula>
    </cfRule>
  </conditionalFormatting>
  <conditionalFormatting sqref="E47:G53 I47:K53">
    <cfRule type="cellIs" dxfId="115" priority="115" stopIfTrue="1" operator="lessThan">
      <formula>0</formula>
    </cfRule>
    <cfRule type="cellIs" dxfId="114" priority="116" stopIfTrue="1" operator="lessThan">
      <formula>0</formula>
    </cfRule>
  </conditionalFormatting>
  <conditionalFormatting sqref="E54:G60 I54:K60">
    <cfRule type="cellIs" dxfId="113" priority="113" stopIfTrue="1" operator="lessThan">
      <formula>0</formula>
    </cfRule>
    <cfRule type="cellIs" dxfId="112" priority="114" stopIfTrue="1" operator="lessThan">
      <formula>0</formula>
    </cfRule>
  </conditionalFormatting>
  <conditionalFormatting sqref="E55:G55 I55:K55">
    <cfRule type="cellIs" dxfId="111" priority="111" stopIfTrue="1" operator="lessThan">
      <formula>0</formula>
    </cfRule>
    <cfRule type="cellIs" dxfId="110" priority="112" stopIfTrue="1" operator="lessThan">
      <formula>0</formula>
    </cfRule>
  </conditionalFormatting>
  <conditionalFormatting sqref="E47:G47 I47:K47">
    <cfRule type="cellIs" dxfId="109" priority="109" stopIfTrue="1" operator="lessThan">
      <formula>0</formula>
    </cfRule>
    <cfRule type="cellIs" dxfId="108" priority="110" stopIfTrue="1" operator="lessThan">
      <formula>0</formula>
    </cfRule>
  </conditionalFormatting>
  <conditionalFormatting sqref="E54:G54 I54:K54">
    <cfRule type="cellIs" dxfId="107" priority="107" stopIfTrue="1" operator="lessThan">
      <formula>0</formula>
    </cfRule>
    <cfRule type="cellIs" dxfId="106" priority="108" stopIfTrue="1" operator="lessThan">
      <formula>0</formula>
    </cfRule>
  </conditionalFormatting>
  <conditionalFormatting sqref="E33:G33 I33:K33">
    <cfRule type="cellIs" dxfId="105" priority="105" stopIfTrue="1" operator="lessThan">
      <formula>0</formula>
    </cfRule>
    <cfRule type="cellIs" dxfId="104" priority="106" stopIfTrue="1" operator="lessThan">
      <formula>0</formula>
    </cfRule>
  </conditionalFormatting>
  <conditionalFormatting sqref="E48:G48 I48:K48">
    <cfRule type="cellIs" dxfId="103" priority="103" stopIfTrue="1" operator="lessThan">
      <formula>0</formula>
    </cfRule>
    <cfRule type="cellIs" dxfId="102" priority="104" stopIfTrue="1" operator="lessThan">
      <formula>0</formula>
    </cfRule>
  </conditionalFormatting>
  <conditionalFormatting sqref="E42:G42 I42:K42">
    <cfRule type="cellIs" dxfId="101" priority="101" stopIfTrue="1" operator="lessThan">
      <formula>0</formula>
    </cfRule>
    <cfRule type="cellIs" dxfId="100" priority="102" stopIfTrue="1" operator="lessThan">
      <formula>0</formula>
    </cfRule>
  </conditionalFormatting>
  <conditionalFormatting sqref="E41:G41 I41:K41">
    <cfRule type="cellIs" dxfId="99" priority="99" stopIfTrue="1" operator="lessThan">
      <formula>0</formula>
    </cfRule>
    <cfRule type="cellIs" dxfId="98" priority="100" stopIfTrue="1" operator="lessThan">
      <formula>0</formula>
    </cfRule>
  </conditionalFormatting>
  <conditionalFormatting sqref="E40:G40 I40:K40">
    <cfRule type="cellIs" dxfId="97" priority="97" stopIfTrue="1" operator="lessThan">
      <formula>0</formula>
    </cfRule>
    <cfRule type="cellIs" dxfId="96" priority="98" stopIfTrue="1" operator="lessThan">
      <formula>0</formula>
    </cfRule>
  </conditionalFormatting>
  <conditionalFormatting sqref="E56:G56 I56:K56">
    <cfRule type="cellIs" dxfId="95" priority="95" stopIfTrue="1" operator="lessThan">
      <formula>0</formula>
    </cfRule>
    <cfRule type="cellIs" dxfId="94" priority="96" stopIfTrue="1" operator="lessThan">
      <formula>0</formula>
    </cfRule>
  </conditionalFormatting>
  <conditionalFormatting sqref="E49:G49 I49:K49">
    <cfRule type="cellIs" dxfId="93" priority="93" stopIfTrue="1" operator="lessThan">
      <formula>0</formula>
    </cfRule>
    <cfRule type="cellIs" dxfId="92" priority="94" stopIfTrue="1" operator="lessThan">
      <formula>0</formula>
    </cfRule>
  </conditionalFormatting>
  <conditionalFormatting sqref="E35:G35 I35:K35">
    <cfRule type="cellIs" dxfId="91" priority="91" stopIfTrue="1" operator="lessThan">
      <formula>0</formula>
    </cfRule>
    <cfRule type="cellIs" dxfId="90" priority="92" stopIfTrue="1" operator="lessThan">
      <formula>0</formula>
    </cfRule>
  </conditionalFormatting>
  <conditionalFormatting sqref="E34:G34 I34:J34">
    <cfRule type="cellIs" dxfId="89" priority="89" stopIfTrue="1" operator="lessThan">
      <formula>0</formula>
    </cfRule>
    <cfRule type="cellIs" dxfId="88" priority="90" stopIfTrue="1" operator="lessThan">
      <formula>0</formula>
    </cfRule>
  </conditionalFormatting>
  <conditionalFormatting sqref="E61:G67 I61:K67">
    <cfRule type="cellIs" dxfId="87" priority="87" stopIfTrue="1" operator="lessThan">
      <formula>0</formula>
    </cfRule>
    <cfRule type="cellIs" dxfId="86" priority="88" stopIfTrue="1" operator="lessThan">
      <formula>0</formula>
    </cfRule>
  </conditionalFormatting>
  <conditionalFormatting sqref="E62:G62 I62:K62">
    <cfRule type="cellIs" dxfId="85" priority="85" stopIfTrue="1" operator="lessThan">
      <formula>0</formula>
    </cfRule>
    <cfRule type="cellIs" dxfId="84" priority="86" stopIfTrue="1" operator="lessThan">
      <formula>0</formula>
    </cfRule>
  </conditionalFormatting>
  <conditionalFormatting sqref="E61:G61 I61:K61">
    <cfRule type="cellIs" dxfId="83" priority="83" stopIfTrue="1" operator="lessThan">
      <formula>0</formula>
    </cfRule>
    <cfRule type="cellIs" dxfId="82" priority="84" stopIfTrue="1" operator="lessThan">
      <formula>0</formula>
    </cfRule>
  </conditionalFormatting>
  <conditionalFormatting sqref="E63:G63 I63:K63">
    <cfRule type="cellIs" dxfId="81" priority="81" stopIfTrue="1" operator="lessThan">
      <formula>0</formula>
    </cfRule>
    <cfRule type="cellIs" dxfId="80" priority="82" stopIfTrue="1" operator="lessThan">
      <formula>0</formula>
    </cfRule>
  </conditionalFormatting>
  <conditionalFormatting sqref="E8:G8 I8:K8">
    <cfRule type="cellIs" dxfId="79" priority="79" stopIfTrue="1" operator="lessThan">
      <formula>0</formula>
    </cfRule>
    <cfRule type="cellIs" dxfId="78" priority="80" stopIfTrue="1" operator="lessThan">
      <formula>0</formula>
    </cfRule>
  </conditionalFormatting>
  <conditionalFormatting sqref="E23:G23 I23:K23">
    <cfRule type="cellIs" dxfId="77" priority="77" stopIfTrue="1" operator="lessThan">
      <formula>0</formula>
    </cfRule>
    <cfRule type="cellIs" dxfId="76" priority="78" stopIfTrue="1" operator="lessThan">
      <formula>0</formula>
    </cfRule>
  </conditionalFormatting>
  <conditionalFormatting sqref="E7:G7 I7:K7">
    <cfRule type="cellIs" dxfId="75" priority="75" stopIfTrue="1" operator="lessThan">
      <formula>0</formula>
    </cfRule>
    <cfRule type="cellIs" dxfId="74" priority="76" stopIfTrue="1" operator="lessThan">
      <formula>0</formula>
    </cfRule>
  </conditionalFormatting>
  <conditionalFormatting sqref="E12:G12 I12:K12">
    <cfRule type="cellIs" dxfId="73" priority="73" stopIfTrue="1" operator="lessThan">
      <formula>0</formula>
    </cfRule>
    <cfRule type="cellIs" dxfId="72" priority="74" stopIfTrue="1" operator="lessThan">
      <formula>0</formula>
    </cfRule>
  </conditionalFormatting>
  <conditionalFormatting sqref="E14:G14 I14:K14">
    <cfRule type="cellIs" dxfId="71" priority="71" stopIfTrue="1" operator="lessThan">
      <formula>0</formula>
    </cfRule>
    <cfRule type="cellIs" dxfId="70" priority="72" stopIfTrue="1" operator="lessThan">
      <formula>0</formula>
    </cfRule>
  </conditionalFormatting>
  <conditionalFormatting sqref="E15:G15 I15:K15">
    <cfRule type="cellIs" dxfId="69" priority="69" stopIfTrue="1" operator="lessThan">
      <formula>0</formula>
    </cfRule>
    <cfRule type="cellIs" dxfId="68" priority="70" stopIfTrue="1" operator="lessThan">
      <formula>0</formula>
    </cfRule>
  </conditionalFormatting>
  <conditionalFormatting sqref="E20:G20 I20:K20">
    <cfRule type="cellIs" dxfId="67" priority="67" stopIfTrue="1" operator="lessThan">
      <formula>0</formula>
    </cfRule>
    <cfRule type="cellIs" dxfId="66" priority="68" stopIfTrue="1" operator="lessThan">
      <formula>0</formula>
    </cfRule>
  </conditionalFormatting>
  <conditionalFormatting sqref="E19:G19 I19:K19">
    <cfRule type="cellIs" dxfId="65" priority="65" stopIfTrue="1" operator="lessThan">
      <formula>0</formula>
    </cfRule>
    <cfRule type="cellIs" dxfId="64" priority="66" stopIfTrue="1" operator="lessThan">
      <formula>0</formula>
    </cfRule>
  </conditionalFormatting>
  <conditionalFormatting sqref="E22:G22 I22:K22">
    <cfRule type="cellIs" dxfId="63" priority="63" stopIfTrue="1" operator="lessThan">
      <formula>0</formula>
    </cfRule>
    <cfRule type="cellIs" dxfId="62" priority="64" stopIfTrue="1" operator="lessThan">
      <formula>0</formula>
    </cfRule>
  </conditionalFormatting>
  <conditionalFormatting sqref="E26:G26 I26:K26">
    <cfRule type="cellIs" dxfId="61" priority="61" stopIfTrue="1" operator="lessThan">
      <formula>0</formula>
    </cfRule>
    <cfRule type="cellIs" dxfId="60" priority="62" stopIfTrue="1" operator="lessThan">
      <formula>0</formula>
    </cfRule>
  </conditionalFormatting>
  <conditionalFormatting sqref="E27:G27 I27:K27">
    <cfRule type="cellIs" dxfId="59" priority="59" stopIfTrue="1" operator="lessThan">
      <formula>0</formula>
    </cfRule>
    <cfRule type="cellIs" dxfId="58" priority="60" stopIfTrue="1" operator="lessThan">
      <formula>0</formula>
    </cfRule>
  </conditionalFormatting>
  <conditionalFormatting sqref="E33:G33 I33:K33">
    <cfRule type="cellIs" dxfId="57" priority="57" stopIfTrue="1" operator="lessThan">
      <formula>0</formula>
    </cfRule>
    <cfRule type="cellIs" dxfId="56" priority="58" stopIfTrue="1" operator="lessThan">
      <formula>0</formula>
    </cfRule>
  </conditionalFormatting>
  <conditionalFormatting sqref="E34:G34 I34:K34">
    <cfRule type="cellIs" dxfId="55" priority="55" stopIfTrue="1" operator="lessThan">
      <formula>0</formula>
    </cfRule>
    <cfRule type="cellIs" dxfId="54" priority="56" stopIfTrue="1" operator="lessThan">
      <formula>0</formula>
    </cfRule>
  </conditionalFormatting>
  <conditionalFormatting sqref="E35:G35 I35:K35">
    <cfRule type="cellIs" dxfId="53" priority="53" stopIfTrue="1" operator="lessThan">
      <formula>0</formula>
    </cfRule>
    <cfRule type="cellIs" dxfId="52" priority="54" stopIfTrue="1" operator="lessThan">
      <formula>0</formula>
    </cfRule>
  </conditionalFormatting>
  <conditionalFormatting sqref="E36:G36 I36:K36">
    <cfRule type="cellIs" dxfId="51" priority="51" stopIfTrue="1" operator="lessThan">
      <formula>0</formula>
    </cfRule>
    <cfRule type="cellIs" dxfId="50" priority="52" stopIfTrue="1" operator="lessThan">
      <formula>0</formula>
    </cfRule>
  </conditionalFormatting>
  <conditionalFormatting sqref="E40:G41 I40:K41">
    <cfRule type="cellIs" dxfId="49" priority="49" stopIfTrue="1" operator="lessThan">
      <formula>0</formula>
    </cfRule>
    <cfRule type="cellIs" dxfId="48" priority="50" stopIfTrue="1" operator="lessThan">
      <formula>0</formula>
    </cfRule>
  </conditionalFormatting>
  <conditionalFormatting sqref="E42:G42 I42:K42">
    <cfRule type="cellIs" dxfId="47" priority="47" stopIfTrue="1" operator="lessThan">
      <formula>0</formula>
    </cfRule>
    <cfRule type="cellIs" dxfId="46" priority="48" stopIfTrue="1" operator="lessThan">
      <formula>0</formula>
    </cfRule>
  </conditionalFormatting>
  <conditionalFormatting sqref="E43:G43 I43:K43">
    <cfRule type="cellIs" dxfId="45" priority="45" stopIfTrue="1" operator="lessThan">
      <formula>0</formula>
    </cfRule>
    <cfRule type="cellIs" dxfId="44" priority="46" stopIfTrue="1" operator="lessThan">
      <formula>0</formula>
    </cfRule>
  </conditionalFormatting>
  <conditionalFormatting sqref="E47:G47 I47:K47">
    <cfRule type="cellIs" dxfId="43" priority="43" stopIfTrue="1" operator="lessThan">
      <formula>0</formula>
    </cfRule>
    <cfRule type="cellIs" dxfId="42" priority="44" stopIfTrue="1" operator="lessThan">
      <formula>0</formula>
    </cfRule>
  </conditionalFormatting>
  <conditionalFormatting sqref="E48:G48 I48:K48">
    <cfRule type="cellIs" dxfId="41" priority="41" stopIfTrue="1" operator="lessThan">
      <formula>0</formula>
    </cfRule>
    <cfRule type="cellIs" dxfId="40" priority="42" stopIfTrue="1" operator="lessThan">
      <formula>0</formula>
    </cfRule>
  </conditionalFormatting>
  <conditionalFormatting sqref="E49:G49 I49:K49">
    <cfRule type="cellIs" dxfId="39" priority="39" stopIfTrue="1" operator="lessThan">
      <formula>0</formula>
    </cfRule>
    <cfRule type="cellIs" dxfId="38" priority="40" stopIfTrue="1" operator="lessThan">
      <formula>0</formula>
    </cfRule>
  </conditionalFormatting>
  <conditionalFormatting sqref="E50:G50 I50:K50">
    <cfRule type="cellIs" dxfId="37" priority="37" stopIfTrue="1" operator="lessThan">
      <formula>0</formula>
    </cfRule>
    <cfRule type="cellIs" dxfId="36" priority="38" stopIfTrue="1" operator="lessThan">
      <formula>0</formula>
    </cfRule>
  </conditionalFormatting>
  <conditionalFormatting sqref="E54:G54 I54:K54">
    <cfRule type="cellIs" dxfId="35" priority="35" stopIfTrue="1" operator="lessThan">
      <formula>0</formula>
    </cfRule>
    <cfRule type="cellIs" dxfId="34" priority="36" stopIfTrue="1" operator="lessThan">
      <formula>0</formula>
    </cfRule>
  </conditionalFormatting>
  <conditionalFormatting sqref="E55:G55 I55:K55">
    <cfRule type="cellIs" dxfId="33" priority="33" stopIfTrue="1" operator="lessThan">
      <formula>0</formula>
    </cfRule>
    <cfRule type="cellIs" dxfId="32" priority="34" stopIfTrue="1" operator="lessThan">
      <formula>0</formula>
    </cfRule>
  </conditionalFormatting>
  <conditionalFormatting sqref="E56:G56 I56:K56">
    <cfRule type="cellIs" dxfId="31" priority="31" stopIfTrue="1" operator="lessThan">
      <formula>0</formula>
    </cfRule>
    <cfRule type="cellIs" dxfId="30" priority="32" stopIfTrue="1" operator="lessThan">
      <formula>0</formula>
    </cfRule>
  </conditionalFormatting>
  <conditionalFormatting sqref="E62:G62 I62:K62">
    <cfRule type="cellIs" dxfId="29" priority="29" stopIfTrue="1" operator="lessThan">
      <formula>0</formula>
    </cfRule>
    <cfRule type="cellIs" dxfId="28" priority="30" stopIfTrue="1" operator="lessThan">
      <formula>0</formula>
    </cfRule>
  </conditionalFormatting>
  <conditionalFormatting sqref="E63:G63 I63:K63">
    <cfRule type="cellIs" dxfId="27" priority="27" stopIfTrue="1" operator="lessThan">
      <formula>0</formula>
    </cfRule>
    <cfRule type="cellIs" dxfId="26" priority="28" stopIfTrue="1" operator="lessThan">
      <formula>0</formula>
    </cfRule>
  </conditionalFormatting>
  <conditionalFormatting sqref="E64:G64 I64:K64">
    <cfRule type="cellIs" dxfId="25" priority="25" stopIfTrue="1" operator="lessThan">
      <formula>0</formula>
    </cfRule>
    <cfRule type="cellIs" dxfId="24" priority="26" stopIfTrue="1" operator="lessThan">
      <formula>0</formula>
    </cfRule>
  </conditionalFormatting>
  <conditionalFormatting sqref="E28:G28 I28:K28">
    <cfRule type="cellIs" dxfId="23" priority="23" stopIfTrue="1" operator="lessThan">
      <formula>0</formula>
    </cfRule>
    <cfRule type="cellIs" dxfId="22" priority="24" stopIfTrue="1" operator="lessThan">
      <formula>0</formula>
    </cfRule>
  </conditionalFormatting>
  <conditionalFormatting sqref="E29 G29 I29:K29">
    <cfRule type="cellIs" dxfId="21" priority="21" stopIfTrue="1" operator="lessThan">
      <formula>0</formula>
    </cfRule>
    <cfRule type="cellIs" dxfId="20" priority="22" stopIfTrue="1" operator="lessThan">
      <formula>0</formula>
    </cfRule>
  </conditionalFormatting>
  <conditionalFormatting sqref="E5:G5">
    <cfRule type="cellIs" dxfId="19" priority="19" stopIfTrue="1" operator="lessThan">
      <formula>0</formula>
    </cfRule>
    <cfRule type="cellIs" dxfId="18" priority="20" stopIfTrue="1" operator="lessThan">
      <formula>0</formula>
    </cfRule>
  </conditionalFormatting>
  <conditionalFormatting sqref="E28:G28 I28:K28">
    <cfRule type="cellIs" dxfId="17" priority="17" stopIfTrue="1" operator="lessThan">
      <formula>0</formula>
    </cfRule>
    <cfRule type="cellIs" dxfId="16" priority="18" stopIfTrue="1" operator="lessThan">
      <formula>0</formula>
    </cfRule>
  </conditionalFormatting>
  <conditionalFormatting sqref="E36:G36 I36:K36">
    <cfRule type="cellIs" dxfId="15" priority="15" stopIfTrue="1" operator="lessThan">
      <formula>0</formula>
    </cfRule>
    <cfRule type="cellIs" dxfId="14" priority="16" stopIfTrue="1" operator="lessThan">
      <formula>0</formula>
    </cfRule>
  </conditionalFormatting>
  <conditionalFormatting sqref="E56:G56 I56:K56">
    <cfRule type="cellIs" dxfId="13" priority="13" stopIfTrue="1" operator="lessThan">
      <formula>0</formula>
    </cfRule>
    <cfRule type="cellIs" dxfId="12" priority="14" stopIfTrue="1" operator="lessThan">
      <formula>0</formula>
    </cfRule>
  </conditionalFormatting>
  <conditionalFormatting sqref="E21:G21 I21:K21">
    <cfRule type="cellIs" dxfId="11" priority="11" stopIfTrue="1" operator="lessThan">
      <formula>0</formula>
    </cfRule>
    <cfRule type="cellIs" dxfId="10" priority="12" stopIfTrue="1" operator="lessThan">
      <formula>0</formula>
    </cfRule>
  </conditionalFormatting>
  <conditionalFormatting sqref="E64:G64 I64:K64">
    <cfRule type="cellIs" dxfId="9" priority="9" stopIfTrue="1" operator="lessThan">
      <formula>0</formula>
    </cfRule>
    <cfRule type="cellIs" dxfId="8" priority="10" stopIfTrue="1" operator="lessThan">
      <formula>0</formula>
    </cfRule>
  </conditionalFormatting>
  <conditionalFormatting sqref="I13:K13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E6:G6 I6:K6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E5:G5 I5:K5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E42:G42 I42:K42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 skupina</vt:lpstr>
      <vt:lpstr>2. skupina</vt:lpstr>
      <vt:lpstr>3. skupina</vt:lpstr>
      <vt:lpstr>Družstva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Dominika</cp:lastModifiedBy>
  <cp:revision>0</cp:revision>
  <cp:lastPrinted>2010-10-07T17:35:50Z</cp:lastPrinted>
  <dcterms:created xsi:type="dcterms:W3CDTF">1601-01-01T00:00:00Z</dcterms:created>
  <dcterms:modified xsi:type="dcterms:W3CDTF">2017-12-02T19:38:22Z</dcterms:modified>
</cp:coreProperties>
</file>