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Mladší žáci" sheetId="1" state="visible" r:id="rId2"/>
    <sheet name="Starší žáci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<sst xmlns="http://schemas.openxmlformats.org/spreadsheetml/2006/main" count="111" uniqueCount="63">
  <si>
    <t xml:space="preserve">1.kolo ligy mladších žáků - 2019</t>
  </si>
  <si>
    <t xml:space="preserve">Termín: 16. 3. 2019</t>
  </si>
  <si>
    <t xml:space="preserve">Český svaz vzpírání</t>
  </si>
  <si>
    <t xml:space="preserve">Místo konání:CHOMUTOV</t>
  </si>
  <si>
    <t xml:space="preserve">Těl.</t>
  </si>
  <si>
    <t xml:space="preserve">Jméno</t>
  </si>
  <si>
    <t xml:space="preserve">Roč.</t>
  </si>
  <si>
    <t xml:space="preserve">Trojskok</t>
  </si>
  <si>
    <t xml:space="preserve">Hod</t>
  </si>
  <si>
    <t xml:space="preserve">Trh</t>
  </si>
  <si>
    <t xml:space="preserve">Nadhoz</t>
  </si>
  <si>
    <t xml:space="preserve">Dvojboj</t>
  </si>
  <si>
    <t xml:space="preserve">Sinclair</t>
  </si>
  <si>
    <t xml:space="preserve">Celkem</t>
  </si>
  <si>
    <t xml:space="preserve">Pořadí</t>
  </si>
  <si>
    <t xml:space="preserve">Oddíl</t>
  </si>
  <si>
    <t xml:space="preserve">hm.</t>
  </si>
  <si>
    <t xml:space="preserve">nar.</t>
  </si>
  <si>
    <t xml:space="preserve">I.</t>
  </si>
  <si>
    <t xml:space="preserve">II.</t>
  </si>
  <si>
    <t xml:space="preserve">III.</t>
  </si>
  <si>
    <t xml:space="preserve">Zap.</t>
  </si>
  <si>
    <t xml:space="preserve">body</t>
  </si>
  <si>
    <t xml:space="preserve">Procházka Jakub</t>
  </si>
  <si>
    <t xml:space="preserve">Rotava A</t>
  </si>
  <si>
    <t xml:space="preserve">Bledý Michal</t>
  </si>
  <si>
    <t xml:space="preserve">Horváth Lukáš</t>
  </si>
  <si>
    <t xml:space="preserve">Sládek Ladislav</t>
  </si>
  <si>
    <t xml:space="preserve">Podšer Šimon</t>
  </si>
  <si>
    <t xml:space="preserve">Sokolov</t>
  </si>
  <si>
    <t xml:space="preserve">Krejčík Jindřich</t>
  </si>
  <si>
    <t xml:space="preserve">Matějka Jan</t>
  </si>
  <si>
    <t xml:space="preserve">Voska Filip</t>
  </si>
  <si>
    <t xml:space="preserve">Teplice</t>
  </si>
  <si>
    <t xml:space="preserve">Doležal Štěpán</t>
  </si>
  <si>
    <t xml:space="preserve">Zajac Ondřej</t>
  </si>
  <si>
    <t xml:space="preserve">-</t>
  </si>
  <si>
    <t xml:space="preserve">Sobotka Miroslav</t>
  </si>
  <si>
    <t xml:space="preserve">Klůc Martin</t>
  </si>
  <si>
    <t xml:space="preserve">VTŽ Chomutov</t>
  </si>
  <si>
    <t xml:space="preserve">Kočí Robin</t>
  </si>
  <si>
    <t xml:space="preserve">Rauerová Marie</t>
  </si>
  <si>
    <t xml:space="preserve">Schreiner Bruno</t>
  </si>
  <si>
    <t xml:space="preserve">Rotava B</t>
  </si>
  <si>
    <t xml:space="preserve">Sládek David</t>
  </si>
  <si>
    <t xml:space="preserve">Olah Attila</t>
  </si>
  <si>
    <t xml:space="preserve">MIMO SOUTĚŽ</t>
  </si>
  <si>
    <t xml:space="preserve">Beneš Ondřej</t>
  </si>
  <si>
    <t xml:space="preserve">Veselý Denis</t>
  </si>
  <si>
    <t xml:space="preserve">Rozhodčí:</t>
  </si>
  <si>
    <t xml:space="preserve">Jílek, Nagy, Kocur, Kocurová, Kadlec, Podšer,</t>
  </si>
  <si>
    <t xml:space="preserve">1.kolo ligy starších žáků - 2019</t>
  </si>
  <si>
    <t xml:space="preserve">Gabčo Štefan</t>
  </si>
  <si>
    <t xml:space="preserve">Rotava</t>
  </si>
  <si>
    <t xml:space="preserve">Bubla Jan</t>
  </si>
  <si>
    <t xml:space="preserve">Jankovic Denis</t>
  </si>
  <si>
    <t xml:space="preserve">Sivak Adrian</t>
  </si>
  <si>
    <t xml:space="preserve">Meskař Štěpán</t>
  </si>
  <si>
    <t xml:space="preserve">Polhoš Nikolas</t>
  </si>
  <si>
    <t xml:space="preserve">Bednář Petr</t>
  </si>
  <si>
    <t xml:space="preserve">Klůc Tomáš</t>
  </si>
  <si>
    <t xml:space="preserve">Horník David</t>
  </si>
  <si>
    <t xml:space="preserve">Jílek, Kovač, Putna, Pech, Tuerbová, Jaroš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</si>
</sst>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i val="true"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CC0000"/>
      <name val="Calibri"/>
      <family val="2"/>
      <charset val="238"/>
    </font>
    <font>
      <b val="true"/>
      <sz val="10"/>
      <color rgb="FFFFFFFF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5E0B4"/>
      </patternFill>
    </fill>
    <fill>
      <patternFill patternType="solid">
        <fgColor rgb="FFC5E0B4"/>
        <bgColor rgb="FFDDDDDD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7CE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3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6" topLeftCell="A10" activePane="bottomLeft" state="frozen"/>
      <selection pane="topLeft" activeCell="A1" activeCellId="0" sqref="A1"/>
      <selection pane="bottomLeft" activeCell="Y28" activeCellId="0" sqref="Y28"/>
    </sheetView>
  </sheetViews>
  <sheetFormatPr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2" min="2" style="0" width="16.86"/>
    <col collapsed="false" customWidth="true" hidden="false" outlineLevel="0" max="3" min="3" style="1" width="6.28"/>
    <col collapsed="false" customWidth="true" hidden="false" outlineLevel="0" max="4" min="4" style="0" width="5.86"/>
    <col collapsed="false" customWidth="true" hidden="false" outlineLevel="0" max="5" min="5" style="0" width="5.43"/>
    <col collapsed="false" customWidth="true" hidden="false" outlineLevel="0" max="6" min="6" style="0" width="5.28"/>
    <col collapsed="false" customWidth="true" hidden="false" outlineLevel="0" max="7" min="7" style="1" width="4.86"/>
    <col collapsed="false" customWidth="true" hidden="false" outlineLevel="0" max="9" min="8" style="0" width="6.28"/>
    <col collapsed="false" customWidth="true" hidden="false" outlineLevel="0" max="10" min="10" style="0" width="6.57"/>
    <col collapsed="false" customWidth="true" hidden="false" outlineLevel="0" max="11" min="11" style="1" width="5.57"/>
    <col collapsed="false" customWidth="true" hidden="false" outlineLevel="0" max="12" min="12" style="0" width="4.29"/>
    <col collapsed="false" customWidth="true" hidden="false" outlineLevel="0" max="13" min="13" style="0" width="3.99"/>
    <col collapsed="false" customWidth="true" hidden="false" outlineLevel="0" max="14" min="14" style="0" width="4.57"/>
    <col collapsed="false" customWidth="true" hidden="false" outlineLevel="0" max="15" min="15" style="1" width="4.86"/>
    <col collapsed="false" customWidth="true" hidden="false" outlineLevel="0" max="17" min="16" style="0" width="4.71"/>
    <col collapsed="false" customWidth="true" hidden="false" outlineLevel="0" max="18" min="18" style="0" width="4.57"/>
    <col collapsed="false" customWidth="true" hidden="false" outlineLevel="0" max="19" min="19" style="1" width="4.71"/>
    <col collapsed="false" customWidth="true" hidden="false" outlineLevel="0" max="20" min="20" style="0" width="7.86"/>
    <col collapsed="false" customWidth="true" hidden="false" outlineLevel="0" max="21" min="21" style="0" width="10"/>
    <col collapsed="false" customWidth="true" hidden="false" outlineLevel="0" max="22" min="22" style="0" width="9.85"/>
    <col collapsed="false" customWidth="true" hidden="false" outlineLevel="0" max="23" min="23" style="0" width="12.71"/>
    <col collapsed="false" customWidth="true" hidden="false" outlineLevel="0" max="24" min="24" style="0" width="6.42"/>
    <col collapsed="false" customWidth="true" hidden="false" outlineLevel="0" max="25" min="25" style="0" width="14.57"/>
    <col collapsed="false" customWidth="true" hidden="false" outlineLevel="0" max="1025" min="26" style="0" width="8.71"/>
  </cols>
  <sheetData>
    <row r="1" customFormat="fals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</row>
    <row r="2" customFormat="false" ht="1.35" hidden="false" customHeight="true" outlineLevel="0" collapsed="false">
      <c r="A2" s="3"/>
      <c r="B2" s="4"/>
      <c r="C2" s="5"/>
      <c r="D2" s="6"/>
      <c r="E2" s="3"/>
      <c r="F2" s="4"/>
      <c r="G2" s="5"/>
      <c r="H2" s="6"/>
      <c r="I2" s="3"/>
      <c r="J2" s="4"/>
      <c r="K2" s="5"/>
      <c r="L2" s="6"/>
      <c r="M2" s="3"/>
      <c r="N2" s="4"/>
      <c r="O2" s="5"/>
      <c r="P2" s="6"/>
      <c r="Q2" s="3"/>
      <c r="R2" s="4"/>
      <c r="S2" s="5"/>
      <c r="T2" s="6"/>
      <c r="U2" s="3"/>
      <c r="V2" s="3"/>
      <c r="W2" s="3"/>
      <c r="X2" s="3"/>
      <c r="Y2" s="3"/>
    </row>
    <row r="3" customFormat="false" ht="14.1" hidden="false" customHeight="true" outlineLevel="0" collapsed="false">
      <c r="A3" s="2" t="s">
        <v>1</v>
      </c>
      <c r="B3" s="2"/>
      <c r="C3" s="2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3</v>
      </c>
      <c r="T3" s="2"/>
      <c r="U3" s="2"/>
      <c r="V3" s="2"/>
      <c r="W3" s="2"/>
      <c r="X3" s="3"/>
      <c r="Y3" s="3"/>
    </row>
    <row r="4" customFormat="false" ht="1.35" hidden="false" customHeight="true" outlineLevel="0" collapsed="false">
      <c r="A4" s="3"/>
      <c r="B4" s="4"/>
      <c r="C4" s="5"/>
      <c r="D4" s="6"/>
      <c r="E4" s="3"/>
      <c r="F4" s="4"/>
      <c r="G4" s="5"/>
      <c r="H4" s="6"/>
      <c r="I4" s="3"/>
      <c r="J4" s="4"/>
      <c r="K4" s="5"/>
      <c r="L4" s="6"/>
      <c r="M4" s="3"/>
      <c r="N4" s="4"/>
      <c r="O4" s="5"/>
      <c r="P4" s="6"/>
      <c r="Q4" s="3"/>
      <c r="R4" s="4"/>
      <c r="S4" s="5"/>
      <c r="T4" s="6"/>
      <c r="U4" s="3"/>
      <c r="V4" s="3"/>
      <c r="W4" s="3"/>
      <c r="X4" s="3"/>
      <c r="Y4" s="3"/>
    </row>
    <row r="5" customFormat="false" ht="15.95" hidden="false" customHeight="true" outlineLevel="0" collapsed="false">
      <c r="A5" s="3" t="s">
        <v>4</v>
      </c>
      <c r="B5" s="4" t="s">
        <v>5</v>
      </c>
      <c r="C5" s="5" t="s">
        <v>6</v>
      </c>
      <c r="D5" s="7" t="s">
        <v>7</v>
      </c>
      <c r="E5" s="7"/>
      <c r="F5" s="7"/>
      <c r="G5" s="7"/>
      <c r="H5" s="7" t="s">
        <v>8</v>
      </c>
      <c r="I5" s="7"/>
      <c r="J5" s="7"/>
      <c r="K5" s="7"/>
      <c r="L5" s="7" t="s">
        <v>9</v>
      </c>
      <c r="M5" s="7"/>
      <c r="N5" s="7"/>
      <c r="O5" s="7"/>
      <c r="P5" s="7" t="s">
        <v>10</v>
      </c>
      <c r="Q5" s="7"/>
      <c r="R5" s="7"/>
      <c r="S5" s="7"/>
      <c r="T5" s="8" t="s">
        <v>11</v>
      </c>
      <c r="U5" s="7" t="s">
        <v>12</v>
      </c>
      <c r="V5" s="7" t="s">
        <v>13</v>
      </c>
      <c r="W5" s="9"/>
      <c r="X5" s="10" t="s">
        <v>14</v>
      </c>
      <c r="Y5" s="10" t="s">
        <v>15</v>
      </c>
    </row>
    <row r="6" customFormat="false" ht="15.95" hidden="false" customHeight="true" outlineLevel="0" collapsed="false">
      <c r="A6" s="3" t="s">
        <v>16</v>
      </c>
      <c r="B6" s="4"/>
      <c r="C6" s="5" t="s">
        <v>17</v>
      </c>
      <c r="D6" s="8" t="s">
        <v>18</v>
      </c>
      <c r="E6" s="7" t="s">
        <v>19</v>
      </c>
      <c r="F6" s="11" t="s">
        <v>20</v>
      </c>
      <c r="G6" s="12" t="s">
        <v>21</v>
      </c>
      <c r="H6" s="8" t="s">
        <v>18</v>
      </c>
      <c r="I6" s="7" t="s">
        <v>19</v>
      </c>
      <c r="J6" s="11" t="s">
        <v>20</v>
      </c>
      <c r="K6" s="12" t="s">
        <v>21</v>
      </c>
      <c r="L6" s="8" t="s">
        <v>18</v>
      </c>
      <c r="M6" s="7" t="s">
        <v>19</v>
      </c>
      <c r="N6" s="11" t="s">
        <v>20</v>
      </c>
      <c r="O6" s="12" t="s">
        <v>21</v>
      </c>
      <c r="P6" s="8" t="s">
        <v>18</v>
      </c>
      <c r="Q6" s="7" t="s">
        <v>19</v>
      </c>
      <c r="R6" s="11" t="s">
        <v>20</v>
      </c>
      <c r="S6" s="12" t="s">
        <v>21</v>
      </c>
      <c r="T6" s="8"/>
      <c r="U6" s="7"/>
      <c r="V6" s="7" t="s">
        <v>22</v>
      </c>
      <c r="W6" s="9"/>
      <c r="X6" s="10"/>
      <c r="Y6" s="10"/>
      <c r="Z6" s="13"/>
      <c r="AA6" s="13"/>
      <c r="AB6" s="13"/>
      <c r="AC6" s="13"/>
      <c r="AD6" s="13"/>
      <c r="AE6" s="13"/>
      <c r="AF6" s="13"/>
      <c r="AG6" s="13"/>
    </row>
    <row r="7" customFormat="false" ht="18.9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 t="n">
        <f aca="false">SUM(V8:V11)-MIN(V8:V11)</f>
        <v>858.3697</v>
      </c>
      <c r="X7" s="3" t="n">
        <f aca="false">RANK(W7,W7:W34)</f>
        <v>1</v>
      </c>
      <c r="Y7" s="4"/>
      <c r="Z7" s="13"/>
      <c r="AA7" s="13"/>
      <c r="AB7" s="13"/>
      <c r="AC7" s="13"/>
      <c r="AD7" s="13"/>
      <c r="AE7" s="13"/>
      <c r="AF7" s="13"/>
      <c r="AG7" s="13"/>
    </row>
    <row r="8" customFormat="false" ht="14.45" hidden="false" customHeight="true" outlineLevel="0" collapsed="false">
      <c r="A8" s="3" t="n">
        <v>38.3</v>
      </c>
      <c r="B8" s="14" t="s">
        <v>23</v>
      </c>
      <c r="C8" s="5" t="n">
        <v>2007</v>
      </c>
      <c r="D8" s="6" t="n">
        <v>560</v>
      </c>
      <c r="E8" s="3" t="n">
        <v>560</v>
      </c>
      <c r="F8" s="14" t="n">
        <v>540</v>
      </c>
      <c r="G8" s="5" t="n">
        <f aca="false">IF(MAX(D8:F8)&lt;0,0,MAX(D8:F8))/10</f>
        <v>56</v>
      </c>
      <c r="H8" s="6" t="n">
        <v>650</v>
      </c>
      <c r="I8" s="3" t="n">
        <v>610</v>
      </c>
      <c r="J8" s="14" t="n">
        <v>630</v>
      </c>
      <c r="K8" s="5" t="n">
        <f aca="false">IF(MAX(H8:J8)&lt;0,0,MAX(H8:J8))/10</f>
        <v>65</v>
      </c>
      <c r="L8" s="15" t="n">
        <v>20</v>
      </c>
      <c r="M8" s="16" t="n">
        <v>22</v>
      </c>
      <c r="N8" s="17" t="n">
        <v>23</v>
      </c>
      <c r="O8" s="5" t="n">
        <f aca="false">IF(MAX(J8:L11)&lt;0,0,MAX(L8:N8))</f>
        <v>23</v>
      </c>
      <c r="P8" s="15" t="n">
        <v>24</v>
      </c>
      <c r="Q8" s="16" t="n">
        <v>27</v>
      </c>
      <c r="R8" s="17" t="n">
        <v>29</v>
      </c>
      <c r="S8" s="5" t="n">
        <f aca="false">IF(MAX(P8:R8)&lt;0,0,MAX(P8:R8))</f>
        <v>29</v>
      </c>
      <c r="T8" s="6" t="n">
        <f aca="false">SUM(O8,S8)</f>
        <v>52</v>
      </c>
      <c r="U8" s="3" t="n">
        <f aca="false">IF(ISNUMBER(A8), (IF(175.508&lt; A8,T8, TRUNC(10^(0.75194503*((LOG((A8/175.508)/LOG(10))*(LOG((A8/175.508)/LOG(10)))))),4)*T8)), 0)</f>
        <v>110.8224</v>
      </c>
      <c r="V8" s="3" t="n">
        <f aca="false">IF(ISNUMBER(A8), (IF(175.508&lt; A8,T8, TRUNC(10^(0.75194503*((LOG((A8/175.508)/LOG(10))*(LOG((A8/175.508)/LOG(10)))))),4)*T8)), 0)+G8+K8</f>
        <v>231.8224</v>
      </c>
      <c r="W8" s="3"/>
      <c r="X8" s="3"/>
      <c r="Y8" s="11" t="s">
        <v>24</v>
      </c>
      <c r="Z8" s="13"/>
      <c r="AA8" s="13"/>
      <c r="AB8" s="13"/>
      <c r="AC8" s="13"/>
      <c r="AD8" s="13"/>
      <c r="AE8" s="13"/>
      <c r="AF8" s="13"/>
      <c r="AG8" s="13"/>
    </row>
    <row r="9" s="25" customFormat="true" ht="14.45" hidden="false" customHeight="true" outlineLevel="0" collapsed="false">
      <c r="A9" s="18" t="n">
        <v>58.8</v>
      </c>
      <c r="B9" s="19" t="s">
        <v>25</v>
      </c>
      <c r="C9" s="20" t="n">
        <v>2006</v>
      </c>
      <c r="D9" s="21" t="n">
        <v>640</v>
      </c>
      <c r="E9" s="18" t="n">
        <v>640</v>
      </c>
      <c r="F9" s="19" t="n">
        <v>630</v>
      </c>
      <c r="G9" s="20" t="n">
        <f aca="false">IF(MAX(D9:F9)&lt;0,0,MAX(D9:F9))/10</f>
        <v>64</v>
      </c>
      <c r="H9" s="21" t="n">
        <v>940</v>
      </c>
      <c r="I9" s="18" t="n">
        <v>960</v>
      </c>
      <c r="J9" s="19" t="n">
        <v>1100</v>
      </c>
      <c r="K9" s="20" t="n">
        <f aca="false">IF(MAX(H9:J9)&lt;0,0,MAX(H9:J9))/10</f>
        <v>110</v>
      </c>
      <c r="L9" s="22" t="n">
        <v>43</v>
      </c>
      <c r="M9" s="18" t="n">
        <v>-45</v>
      </c>
      <c r="N9" s="23" t="n">
        <v>45</v>
      </c>
      <c r="O9" s="20" t="n">
        <f aca="false">IF(MAX(J9:L12)&lt;0,0,MAX(L9:N9))</f>
        <v>45</v>
      </c>
      <c r="P9" s="22" t="n">
        <v>53</v>
      </c>
      <c r="Q9" s="24" t="n">
        <v>55</v>
      </c>
      <c r="R9" s="23" t="n">
        <v>57</v>
      </c>
      <c r="S9" s="20" t="n">
        <f aca="false">IF(MAX(P9:R9)&lt;0,0,MAX(P9:R9))</f>
        <v>57</v>
      </c>
      <c r="T9" s="21" t="n">
        <f aca="false">SUM(O9,S9)</f>
        <v>102</v>
      </c>
      <c r="U9" s="18" t="n">
        <f aca="false">IF(ISNUMBER(A9), (IF(175.508&lt; A9,T9, TRUNC(10^(0.75194503*((LOG((A9/175.508)/LOG(10))*(LOG((A9/175.508)/LOG(10)))))),4)*T9)), 0)</f>
        <v>150.7254</v>
      </c>
      <c r="V9" s="18" t="n">
        <f aca="false">IF(ISNUMBER(A9), (IF(175.508&lt; A9,T9, TRUNC(10^(0.75194503*((LOG((A9/175.508)/LOG(10))*(LOG((A9/175.508)/LOG(10)))))),4)*T9)), 0)+G9+K9</f>
        <v>324.7254</v>
      </c>
      <c r="W9" s="3"/>
      <c r="X9" s="3"/>
      <c r="Y9" s="11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customFormat="false" ht="14.25" hidden="false" customHeight="true" outlineLevel="0" collapsed="false">
      <c r="A10" s="26" t="n">
        <v>45.2</v>
      </c>
      <c r="B10" s="27" t="s">
        <v>26</v>
      </c>
      <c r="C10" s="28" t="n">
        <v>2007</v>
      </c>
      <c r="D10" s="29" t="n">
        <v>610</v>
      </c>
      <c r="E10" s="26" t="n">
        <v>580</v>
      </c>
      <c r="F10" s="27" t="n">
        <v>600</v>
      </c>
      <c r="G10" s="28" t="n">
        <f aca="false">IF(MAX(D10:F10)&lt;0,0,MAX(D10:F10))/10</f>
        <v>61</v>
      </c>
      <c r="H10" s="29" t="n">
        <v>730</v>
      </c>
      <c r="I10" s="26" t="n">
        <v>700</v>
      </c>
      <c r="J10" s="27" t="n">
        <v>720</v>
      </c>
      <c r="K10" s="28" t="n">
        <f aca="false">IF(MAX(H10:J10)&lt;0,0,MAX(H10:J10))/10</f>
        <v>73</v>
      </c>
      <c r="L10" s="29" t="n">
        <v>-32</v>
      </c>
      <c r="M10" s="30" t="n">
        <v>32</v>
      </c>
      <c r="N10" s="31" t="n">
        <v>34</v>
      </c>
      <c r="O10" s="28" t="n">
        <f aca="false">IF(MAX(J10:L13)&lt;0,0,MAX(L10:N10))</f>
        <v>34</v>
      </c>
      <c r="P10" s="29" t="n">
        <v>-46</v>
      </c>
      <c r="Q10" s="30" t="n">
        <v>46</v>
      </c>
      <c r="R10" s="27" t="n">
        <v>-47</v>
      </c>
      <c r="S10" s="28" t="n">
        <f aca="false">IF(MAX(P10:R10)&lt;0,0,MAX(P10:R10))</f>
        <v>46</v>
      </c>
      <c r="T10" s="29" t="n">
        <f aca="false">SUM(O10,S10)</f>
        <v>80</v>
      </c>
      <c r="U10" s="26" t="n">
        <f aca="false">IF(ISNUMBER(A10), (IF(175.508&lt; A10,T10, TRUNC(10^(0.75194503*((LOG((A10/175.508)/LOG(10))*(LOG((A10/175.508)/LOG(10)))))),4)*T10)), 0)</f>
        <v>145.912</v>
      </c>
      <c r="V10" s="26" t="n">
        <f aca="false">IF(ISNUMBER(A10), (IF(175.508&lt; A10,T10, TRUNC(10^(0.75194503*((LOG((A10/175.508)/LOG(10))*(LOG((A10/175.508)/LOG(10)))))),4)*T10)), 0)+G10+K10</f>
        <v>279.912</v>
      </c>
      <c r="W10" s="3"/>
      <c r="X10" s="3"/>
      <c r="Y10" s="11"/>
    </row>
    <row r="11" customFormat="false" ht="15" hidden="false" customHeight="false" outlineLevel="0" collapsed="false">
      <c r="A11" s="3" t="n">
        <v>34.1</v>
      </c>
      <c r="B11" s="14" t="s">
        <v>27</v>
      </c>
      <c r="C11" s="5" t="n">
        <v>2006</v>
      </c>
      <c r="D11" s="6" t="n">
        <v>580</v>
      </c>
      <c r="E11" s="3" t="n">
        <v>570</v>
      </c>
      <c r="F11" s="14" t="n">
        <v>580</v>
      </c>
      <c r="G11" s="5" t="n">
        <f aca="false">IF(MAX(D11:F11)&lt;0,0,MAX(D11:F11))/10</f>
        <v>58</v>
      </c>
      <c r="H11" s="6" t="n">
        <v>750</v>
      </c>
      <c r="I11" s="3" t="n">
        <v>780</v>
      </c>
      <c r="J11" s="14" t="n">
        <v>760</v>
      </c>
      <c r="K11" s="5" t="n">
        <f aca="false">IF(MAX(H11:J11)&lt;0,0,MAX(H11:J11))/10</f>
        <v>78</v>
      </c>
      <c r="L11" s="15" t="n">
        <v>18</v>
      </c>
      <c r="M11" s="3" t="n">
        <v>-20</v>
      </c>
      <c r="N11" s="17" t="n">
        <v>20</v>
      </c>
      <c r="O11" s="5" t="n">
        <f aca="false">IF(MAX(L11:N11)&lt;0,0,MAX(L11:N11))</f>
        <v>20</v>
      </c>
      <c r="P11" s="6" t="n">
        <v>-27</v>
      </c>
      <c r="Q11" s="16" t="n">
        <v>27</v>
      </c>
      <c r="R11" s="17" t="n">
        <v>29</v>
      </c>
      <c r="S11" s="5" t="n">
        <f aca="false">IF(MAX(P11:R11)&lt;0,0,MAX(P11:R11))</f>
        <v>29</v>
      </c>
      <c r="T11" s="6" t="n">
        <f aca="false">SUM(O11,S11)</f>
        <v>49</v>
      </c>
      <c r="U11" s="3" t="n">
        <f aca="false">IF(ISNUMBER(A11), (IF(175.508&lt; A11,T11, TRUNC(10^(0.75194503*((LOG((A11/175.508)/LOG(10))*(LOG((A11/175.508)/LOG(10)))))),4)*T11)), 0)</f>
        <v>117.7323</v>
      </c>
      <c r="V11" s="3" t="n">
        <f aca="false">IF(ISNUMBER(A11), (IF(175.508&lt; A11,T11, TRUNC(10^(0.75194503*((LOG((A11/175.508)/LOG(10))*(LOG((A11/175.508)/LOG(10)))))),4)*T11)), 0)+G11+K11</f>
        <v>253.7323</v>
      </c>
      <c r="W11" s="3"/>
      <c r="X11" s="3"/>
      <c r="Y11" s="11"/>
    </row>
    <row r="12" customFormat="false" ht="18.95" hidden="false" customHeight="true" outlineLevel="0" collapsed="false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 t="n">
        <f aca="false">SUM(V13:V16)-MIN(V13:V16)</f>
        <v>730.725</v>
      </c>
      <c r="X12" s="32" t="n">
        <f aca="false">RANK(W12,W7:W32)</f>
        <v>3</v>
      </c>
      <c r="Y12" s="3"/>
    </row>
    <row r="13" customFormat="false" ht="15.95" hidden="false" customHeight="true" outlineLevel="0" collapsed="false">
      <c r="A13" s="3" t="n">
        <v>42.7</v>
      </c>
      <c r="B13" s="14" t="s">
        <v>28</v>
      </c>
      <c r="C13" s="5" t="n">
        <v>2008</v>
      </c>
      <c r="D13" s="6" t="n">
        <v>520</v>
      </c>
      <c r="E13" s="3" t="n">
        <v>500</v>
      </c>
      <c r="F13" s="14" t="n">
        <v>510</v>
      </c>
      <c r="G13" s="5" t="n">
        <f aca="false">IF(MAX(D13:F13)&lt;0,0,MAX(D13:F13))/10</f>
        <v>52</v>
      </c>
      <c r="H13" s="6" t="n">
        <v>680</v>
      </c>
      <c r="I13" s="3" t="n">
        <v>720</v>
      </c>
      <c r="J13" s="14" t="n">
        <v>650</v>
      </c>
      <c r="K13" s="5" t="n">
        <f aca="false">IF(MAX(H13:J13)&lt;0,0,MAX(H13:J13))/10</f>
        <v>72</v>
      </c>
      <c r="L13" s="15" t="n">
        <v>24</v>
      </c>
      <c r="M13" s="16" t="n">
        <v>26</v>
      </c>
      <c r="N13" s="14" t="n">
        <v>-28</v>
      </c>
      <c r="O13" s="5" t="n">
        <f aca="false">IF(MAX(L13:N13)&lt;0,0,MAX(L13:N13))</f>
        <v>26</v>
      </c>
      <c r="P13" s="15" t="n">
        <v>30</v>
      </c>
      <c r="Q13" s="3" t="n">
        <v>-33</v>
      </c>
      <c r="R13" s="14" t="n">
        <v>-33</v>
      </c>
      <c r="S13" s="5" t="n">
        <f aca="false">IF(MAX(P13:R13)&lt;0,0,MAX(P13:R13))</f>
        <v>30</v>
      </c>
      <c r="T13" s="6" t="n">
        <f aca="false">SUM(O13,S13)</f>
        <v>56</v>
      </c>
      <c r="U13" s="3" t="n">
        <f aca="false">IF(ISNUMBER(A13), (IF(175.508&lt; A13,T13, TRUNC(10^(0.75194503*((LOG((A13/175.508)/LOG(10))*(LOG((A13/175.508)/LOG(10)))))),4)*T13)), 0)</f>
        <v>107.5312</v>
      </c>
      <c r="V13" s="3" t="n">
        <f aca="false">IF(ISNUMBER(A13), (IF(175.508&lt; A13,T13, TRUNC(10^(0.75194503*((LOG((A13/175.508)/LOG(10))*(LOG((A13/175.508)/LOG(10)))))),4)*T13)), 0)+G13+K13</f>
        <v>231.5312</v>
      </c>
      <c r="W13" s="3"/>
      <c r="X13" s="3"/>
      <c r="Y13" s="7" t="s">
        <v>29</v>
      </c>
    </row>
    <row r="14" s="25" customFormat="true" ht="14.45" hidden="false" customHeight="true" outlineLevel="0" collapsed="false">
      <c r="A14" s="18" t="n">
        <v>42.4</v>
      </c>
      <c r="B14" s="19" t="s">
        <v>30</v>
      </c>
      <c r="C14" s="20" t="n">
        <v>2006</v>
      </c>
      <c r="D14" s="21" t="n">
        <v>610</v>
      </c>
      <c r="E14" s="18" t="n">
        <v>610</v>
      </c>
      <c r="F14" s="19" t="n">
        <v>590</v>
      </c>
      <c r="G14" s="20" t="n">
        <f aca="false">IF(MAX(D14:F14)&lt;0,0,MAX(D14:F14))/10</f>
        <v>61</v>
      </c>
      <c r="H14" s="21" t="n">
        <v>860</v>
      </c>
      <c r="I14" s="18" t="n">
        <v>770</v>
      </c>
      <c r="J14" s="19" t="n">
        <v>790</v>
      </c>
      <c r="K14" s="20" t="n">
        <f aca="false">IF(MAX(H14:J14)&lt;0,0,MAX(H14:J14))/10</f>
        <v>86</v>
      </c>
      <c r="L14" s="22" t="n">
        <v>28</v>
      </c>
      <c r="M14" s="24" t="n">
        <v>30</v>
      </c>
      <c r="N14" s="19" t="n">
        <v>-32</v>
      </c>
      <c r="O14" s="20" t="n">
        <f aca="false">IF(MAX(L14:N14)&lt;0,0,MAX(L14:N14))</f>
        <v>30</v>
      </c>
      <c r="P14" s="22" t="n">
        <v>40</v>
      </c>
      <c r="Q14" s="24" t="n">
        <v>42</v>
      </c>
      <c r="R14" s="19" t="n">
        <v>-44</v>
      </c>
      <c r="S14" s="20" t="n">
        <f aca="false">IF(MAX(P14:R14)&lt;0,0,MAX(P14:R14))</f>
        <v>42</v>
      </c>
      <c r="T14" s="21" t="n">
        <f aca="false">SUM(O14,S14)</f>
        <v>72</v>
      </c>
      <c r="U14" s="18" t="n">
        <f aca="false">IF(ISNUMBER(A14), (IF(175.508&lt; A14,T14, TRUNC(10^(0.75194503*((LOG((A14/175.508)/LOG(10))*(LOG((A14/175.508)/LOG(10)))))),4)*T14)), 0)</f>
        <v>139.1616</v>
      </c>
      <c r="V14" s="18" t="n">
        <f aca="false">IF(ISNUMBER(A14), (IF(175.508&lt; A14,T14, TRUNC(10^(0.75194503*((LOG((A14/175.508)/LOG(10))*(LOG((A14/175.508)/LOG(10)))))),4)*T14)), 0)+G14+K14</f>
        <v>286.1616</v>
      </c>
      <c r="W14" s="3"/>
      <c r="X14" s="3"/>
      <c r="Y14" s="7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customFormat="false" ht="15.95" hidden="false" customHeight="true" outlineLevel="0" collapsed="false">
      <c r="A15" s="26" t="n">
        <v>78.9</v>
      </c>
      <c r="B15" s="27" t="s">
        <v>31</v>
      </c>
      <c r="C15" s="28" t="n">
        <v>2007</v>
      </c>
      <c r="D15" s="29" t="n">
        <v>500</v>
      </c>
      <c r="E15" s="26" t="n">
        <v>500</v>
      </c>
      <c r="F15" s="27" t="n">
        <v>490</v>
      </c>
      <c r="G15" s="28" t="n">
        <f aca="false">IF(MAX(D15:F15)&lt;0,0,MAX(D15:F15))/10</f>
        <v>50</v>
      </c>
      <c r="H15" s="29" t="n">
        <v>600</v>
      </c>
      <c r="I15" s="26" t="n">
        <v>560</v>
      </c>
      <c r="J15" s="27" t="n">
        <v>620</v>
      </c>
      <c r="K15" s="28" t="n">
        <f aca="false">IF(MAX(H15:J15)&lt;0,0,MAX(H15:J15))/10</f>
        <v>62</v>
      </c>
      <c r="L15" s="33" t="n">
        <v>30</v>
      </c>
      <c r="M15" s="30" t="n">
        <v>35</v>
      </c>
      <c r="N15" s="27" t="n">
        <v>-37</v>
      </c>
      <c r="O15" s="28" t="n">
        <f aca="false">IF(MAX(L15:N15)&lt;0,0,MAX(L15:N15))</f>
        <v>35</v>
      </c>
      <c r="P15" s="33" t="n">
        <v>42</v>
      </c>
      <c r="Q15" s="30" t="n">
        <v>45</v>
      </c>
      <c r="R15" s="31" t="n">
        <v>47</v>
      </c>
      <c r="S15" s="28" t="n">
        <f aca="false">IF(MAX(P15:R15)&lt;0,0,MAX(P15:R15))</f>
        <v>47</v>
      </c>
      <c r="T15" s="29" t="n">
        <f aca="false">SUM(O15,S15)</f>
        <v>82</v>
      </c>
      <c r="U15" s="26" t="n">
        <f aca="false">IF(ISNUMBER(A15), (IF(175.508&lt; A15,T15, TRUNC(10^(0.75194503*((LOG((A15/175.508)/LOG(10))*(LOG((A15/175.508)/LOG(10)))))),4)*T15)), 0)</f>
        <v>101.0322</v>
      </c>
      <c r="V15" s="26" t="n">
        <f aca="false">IF(ISNUMBER(A15), (IF(175.508&lt; A15,T15, TRUNC(10^(0.75194503*((LOG((A15/175.508)/LOG(10))*(LOG((A15/175.508)/LOG(10)))))),4)*T15)), 0)+G15+K15</f>
        <v>213.0322</v>
      </c>
      <c r="W15" s="3"/>
      <c r="X15" s="3"/>
      <c r="Y15" s="7"/>
      <c r="Z15" s="13"/>
      <c r="AA15" s="13"/>
      <c r="AB15" s="13"/>
      <c r="AC15" s="13"/>
      <c r="AD15" s="13"/>
      <c r="AE15" s="13"/>
      <c r="AF15" s="13"/>
    </row>
    <row r="16" customFormat="false" ht="15" hidden="false" customHeight="true" outlineLevel="0" collapsed="false">
      <c r="A16" s="3"/>
      <c r="B16" s="14"/>
      <c r="C16" s="5"/>
      <c r="D16" s="6"/>
      <c r="E16" s="3"/>
      <c r="F16" s="14"/>
      <c r="G16" s="5" t="n">
        <f aca="false">IF(MAX(D16:F16)&lt;0,0,MAX(D16:F16))/10</f>
        <v>0</v>
      </c>
      <c r="H16" s="6"/>
      <c r="I16" s="3"/>
      <c r="J16" s="14"/>
      <c r="K16" s="5" t="n">
        <f aca="false">IF(MAX(H16:J16)&lt;0,0,MAX(H16:J16))/10</f>
        <v>0</v>
      </c>
      <c r="L16" s="6"/>
      <c r="M16" s="3"/>
      <c r="N16" s="14"/>
      <c r="O16" s="5" t="n">
        <f aca="false">IF(MAX(L16:N16)&lt;0,0,MAX(L16:N16))</f>
        <v>0</v>
      </c>
      <c r="P16" s="6"/>
      <c r="Q16" s="3"/>
      <c r="R16" s="14"/>
      <c r="S16" s="5" t="n">
        <f aca="false">IF(MAX(P16:R16)&lt;0,0,MAX(P16:R16))</f>
        <v>0</v>
      </c>
      <c r="T16" s="6" t="n">
        <f aca="false">SUM(O16,S16)</f>
        <v>0</v>
      </c>
      <c r="U16" s="3" t="n">
        <f aca="false">IF(ISNUMBER(A16), (IF(175.508&lt; A16,T16, TRUNC(10^(0.75194503*((LOG((A16/175.508)/LOG(10))*(LOG((A16/175.508)/LOG(10)))))),4)*T16)), 0)</f>
        <v>0</v>
      </c>
      <c r="V16" s="3" t="n">
        <f aca="false">IF(ISNUMBER(A16), (IF(175.508&lt; A16,T16, TRUNC(10^(0.75194503*((LOG((A16/175.508)/LOG(10))*(LOG((A16/175.508)/LOG(10)))))),4)*T16)), 0)+G16+K16</f>
        <v>0</v>
      </c>
      <c r="W16" s="3"/>
      <c r="X16" s="3"/>
      <c r="Y16" s="7"/>
    </row>
    <row r="17" customFormat="false" ht="18.95" hidden="false" customHeight="true" outlineLevel="0" collapsed="false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 t="n">
        <f aca="false">SUM(V18:V21)-MIN(V18:V21)</f>
        <v>701.5914</v>
      </c>
      <c r="X17" s="3" t="n">
        <f aca="false">RANK(W17,W7:W32)</f>
        <v>4</v>
      </c>
      <c r="Y17" s="3"/>
    </row>
    <row r="18" customFormat="false" ht="15.95" hidden="false" customHeight="true" outlineLevel="0" collapsed="false">
      <c r="A18" s="3" t="n">
        <v>24.1</v>
      </c>
      <c r="B18" s="14" t="s">
        <v>32</v>
      </c>
      <c r="C18" s="5" t="n">
        <v>2007</v>
      </c>
      <c r="D18" s="6" t="n">
        <v>500</v>
      </c>
      <c r="E18" s="3" t="n">
        <v>520</v>
      </c>
      <c r="F18" s="14" t="n">
        <v>500</v>
      </c>
      <c r="G18" s="5" t="n">
        <f aca="false">IF(MAX(D18:F18)&lt;0,0,MAX(D18:F18))/10</f>
        <v>52</v>
      </c>
      <c r="H18" s="6" t="n">
        <v>290</v>
      </c>
      <c r="I18" s="3" t="n">
        <v>410</v>
      </c>
      <c r="J18" s="14" t="n">
        <v>380</v>
      </c>
      <c r="K18" s="5" t="n">
        <f aca="false">IF(MAX(H18:J18)&lt;0,0,MAX(H18:J18))/10</f>
        <v>41</v>
      </c>
      <c r="L18" s="15" t="n">
        <v>15</v>
      </c>
      <c r="M18" s="3" t="n">
        <v>-18</v>
      </c>
      <c r="N18" s="14" t="n">
        <v>-18</v>
      </c>
      <c r="O18" s="5" t="n">
        <f aca="false">IF(MAX(L18:N18)&lt;0,0,MAX(L18:N18))</f>
        <v>15</v>
      </c>
      <c r="P18" s="15" t="n">
        <v>20</v>
      </c>
      <c r="Q18" s="16" t="n">
        <v>22</v>
      </c>
      <c r="R18" s="14" t="n">
        <v>-24</v>
      </c>
      <c r="S18" s="5" t="n">
        <f aca="false">IF(MAX(P18:R18)&lt;0,0,MAX(P18:R18))</f>
        <v>22</v>
      </c>
      <c r="T18" s="6" t="n">
        <f aca="false">SUM(O18,S18)</f>
        <v>37</v>
      </c>
      <c r="U18" s="3" t="n">
        <f aca="false">IF(ISNUMBER(A18), (IF(175.508&lt; A18,T18, TRUNC(10^(0.75194503*((LOG((A18/175.508)/LOG(10))*(LOG((A18/175.508)/LOG(10)))))),4)*T18)), 0)</f>
        <v>134.0547</v>
      </c>
      <c r="V18" s="3" t="n">
        <f aca="false">IF(ISNUMBER(A18), (IF(175.508&lt; A18,T18, TRUNC(10^(0.75194503*((LOG((A18/175.508)/LOG(10))*(LOG((A18/175.508)/LOG(10)))))),4)*T18)), 0)+G18+K18</f>
        <v>227.0547</v>
      </c>
      <c r="W18" s="3"/>
      <c r="X18" s="3"/>
      <c r="Y18" s="7" t="s">
        <v>33</v>
      </c>
    </row>
    <row r="19" s="25" customFormat="true" ht="15.95" hidden="false" customHeight="true" outlineLevel="0" collapsed="false">
      <c r="A19" s="18" t="n">
        <v>40</v>
      </c>
      <c r="B19" s="19" t="s">
        <v>34</v>
      </c>
      <c r="C19" s="20" t="n">
        <v>2007</v>
      </c>
      <c r="D19" s="21" t="n">
        <v>550</v>
      </c>
      <c r="E19" s="18" t="n">
        <v>540</v>
      </c>
      <c r="F19" s="19" t="n">
        <v>530</v>
      </c>
      <c r="G19" s="20" t="n">
        <f aca="false">IF(MAX(D19:F19)&lt;0,0,MAX(D19:F19))/10</f>
        <v>55</v>
      </c>
      <c r="H19" s="21" t="n">
        <v>550</v>
      </c>
      <c r="I19" s="18" t="n">
        <v>460</v>
      </c>
      <c r="J19" s="19" t="n">
        <v>600</v>
      </c>
      <c r="K19" s="20" t="n">
        <f aca="false">IF(MAX(H19:J19)&lt;0,0,MAX(H19:J19))/10</f>
        <v>60</v>
      </c>
      <c r="L19" s="22" t="n">
        <v>18</v>
      </c>
      <c r="M19" s="24" t="n">
        <v>21</v>
      </c>
      <c r="N19" s="19" t="n">
        <v>-23</v>
      </c>
      <c r="O19" s="20" t="n">
        <f aca="false">IF(MAX(L19:N19)&lt;0,0,MAX(L19:N19))</f>
        <v>21</v>
      </c>
      <c r="P19" s="22" t="n">
        <v>23</v>
      </c>
      <c r="Q19" s="24" t="n">
        <v>25</v>
      </c>
      <c r="R19" s="23" t="n">
        <v>27</v>
      </c>
      <c r="S19" s="20" t="n">
        <f aca="false">IF(MAX(P19:R19)&lt;0,0,MAX(P19:R19))</f>
        <v>27</v>
      </c>
      <c r="T19" s="21" t="n">
        <f aca="false">SUM(O19,S19)</f>
        <v>48</v>
      </c>
      <c r="U19" s="18" t="n">
        <f aca="false">IF(ISNUMBER(A19), (IF(175.508&lt; A19,T19, TRUNC(10^(0.75194503*((LOG((A19/175.508)/LOG(10))*(LOG((A19/175.508)/LOG(10)))))),4)*T19)), 0)</f>
        <v>98.0352</v>
      </c>
      <c r="V19" s="18" t="n">
        <f aca="false">IF(ISNUMBER(A19), (IF(175.508&lt; A19,T19, TRUNC(10^(0.75194503*((LOG((A19/175.508)/LOG(10))*(LOG((A19/175.508)/LOG(10)))))),4)*T19)), 0)+G19+K19</f>
        <v>213.0352</v>
      </c>
      <c r="W19" s="3"/>
      <c r="X19" s="3"/>
      <c r="Y19" s="7"/>
      <c r="Z19" s="13"/>
      <c r="AA19" s="13"/>
      <c r="AB19" s="13"/>
      <c r="AC19" s="13"/>
      <c r="AD19" s="13"/>
      <c r="AE19" s="13"/>
      <c r="AF19" s="13"/>
      <c r="AG19" s="13"/>
      <c r="AH19" s="13"/>
      <c r="AI19" s="13"/>
    </row>
    <row r="20" customFormat="false" ht="15.95" hidden="false" customHeight="true" outlineLevel="0" collapsed="false">
      <c r="A20" s="26" t="n">
        <v>50.5</v>
      </c>
      <c r="B20" s="27" t="s">
        <v>35</v>
      </c>
      <c r="C20" s="28" t="n">
        <v>2006</v>
      </c>
      <c r="D20" s="29" t="n">
        <v>410</v>
      </c>
      <c r="E20" s="26" t="n">
        <v>420</v>
      </c>
      <c r="F20" s="27" t="n">
        <v>420</v>
      </c>
      <c r="G20" s="28" t="n">
        <f aca="false">IF(MAX(D20:F20)&lt;0,0,MAX(D20:F20))/10</f>
        <v>42</v>
      </c>
      <c r="H20" s="29" t="n">
        <v>410</v>
      </c>
      <c r="I20" s="26" t="n">
        <v>450</v>
      </c>
      <c r="J20" s="27" t="s">
        <v>36</v>
      </c>
      <c r="K20" s="28" t="n">
        <f aca="false">IF(MAX(H20:J20)&lt;0,0,MAX(H20:J20))/10</f>
        <v>45</v>
      </c>
      <c r="L20" s="33" t="n">
        <v>15</v>
      </c>
      <c r="M20" s="30" t="n">
        <v>17</v>
      </c>
      <c r="N20" s="27" t="n">
        <v>-19</v>
      </c>
      <c r="O20" s="28" t="n">
        <f aca="false">IF(MAX(L20:N20)&lt;0,0,MAX(L20:N20))</f>
        <v>17</v>
      </c>
      <c r="P20" s="33" t="n">
        <v>-20</v>
      </c>
      <c r="Q20" s="30" t="n">
        <v>20</v>
      </c>
      <c r="R20" s="27" t="n">
        <v>-22</v>
      </c>
      <c r="S20" s="28" t="n">
        <f aca="false">IF(MAX(P20:R20)&lt;0,0,MAX(P20:R20))</f>
        <v>20</v>
      </c>
      <c r="T20" s="29" t="n">
        <f aca="false">SUM(O20,S20)</f>
        <v>37</v>
      </c>
      <c r="U20" s="26" t="n">
        <f aca="false">IF(ISNUMBER(A20), (IF(175.508&lt; A20,T20, TRUNC(10^(0.75194503*((LOG((A20/175.508)/LOG(10))*(LOG((A20/175.508)/LOG(10)))))),4)*T20)), 0)</f>
        <v>61.4163</v>
      </c>
      <c r="V20" s="26" t="n">
        <f aca="false">IF(ISNUMBER(A20), (IF(175.508&lt; A20,T20, TRUNC(10^(0.75194503*((LOG((A20/175.508)/LOG(10))*(LOG((A20/175.508)/LOG(10)))))),4)*T20)), 0)+G20+K20</f>
        <v>148.4163</v>
      </c>
      <c r="W20" s="3"/>
      <c r="X20" s="3"/>
      <c r="Y20" s="7"/>
    </row>
    <row r="21" customFormat="false" ht="17.25" hidden="false" customHeight="true" outlineLevel="0" collapsed="false">
      <c r="A21" s="3" t="n">
        <v>63.2</v>
      </c>
      <c r="B21" s="14" t="s">
        <v>37</v>
      </c>
      <c r="C21" s="5" t="n">
        <v>2007</v>
      </c>
      <c r="D21" s="6" t="n">
        <v>570</v>
      </c>
      <c r="E21" s="3" t="n">
        <v>570</v>
      </c>
      <c r="F21" s="14" t="n">
        <v>580</v>
      </c>
      <c r="G21" s="5" t="n">
        <f aca="false">IF(MAX(D21:F21)&lt;0,0,MAX(D21:F21))/10</f>
        <v>58</v>
      </c>
      <c r="H21" s="6" t="n">
        <v>840</v>
      </c>
      <c r="I21" s="3" t="n">
        <v>810</v>
      </c>
      <c r="J21" s="14" t="n">
        <v>820</v>
      </c>
      <c r="K21" s="5" t="n">
        <f aca="false">IF(MAX(H21:J21)&lt;0,0,MAX(H21:J21))/10</f>
        <v>84</v>
      </c>
      <c r="L21" s="15" t="n">
        <v>32</v>
      </c>
      <c r="M21" s="16" t="n">
        <v>35</v>
      </c>
      <c r="N21" s="17" t="n">
        <v>37</v>
      </c>
      <c r="O21" s="5" t="n">
        <f aca="false">IF(MAX(L21:N21)&lt;0,0,MAX(L21:N21))</f>
        <v>37</v>
      </c>
      <c r="P21" s="15" t="n">
        <v>42</v>
      </c>
      <c r="Q21" s="16" t="n">
        <v>45</v>
      </c>
      <c r="R21" s="14" t="n">
        <v>48</v>
      </c>
      <c r="S21" s="5" t="n">
        <f aca="false">IF(MAX(P21:R21)&lt;0,0,MAX(P21:R21))</f>
        <v>48</v>
      </c>
      <c r="T21" s="6" t="n">
        <f aca="false">SUM(O21,S21)</f>
        <v>85</v>
      </c>
      <c r="U21" s="3" t="n">
        <f aca="false">IF(ISNUMBER(A21), (IF(175.508&lt; A21,T21, TRUNC(10^(0.75194503*((LOG((A21/175.508)/LOG(10))*(LOG((A21/175.508)/LOG(10)))))),4)*T21)), 0)</f>
        <v>119.5015</v>
      </c>
      <c r="V21" s="3" t="n">
        <f aca="false">IF(ISNUMBER(A21), (IF(175.508&lt; A21,T21, TRUNC(10^(0.75194503*((LOG((A21/175.508)/LOG(10))*(LOG((A21/175.508)/LOG(10)))))),4)*T21)), 0)+G21+K21</f>
        <v>261.5015</v>
      </c>
      <c r="W21" s="3"/>
      <c r="X21" s="3"/>
      <c r="Y21" s="7"/>
    </row>
    <row r="22" customFormat="false" ht="18.95" hidden="false" customHeight="tru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 t="n">
        <f aca="false">SUM(V23:V26)-MIN(V23:V26)</f>
        <v>790.4676</v>
      </c>
      <c r="X22" s="3" t="n">
        <f aca="false">RANK(W22,W7:W32)</f>
        <v>2</v>
      </c>
      <c r="Y22" s="3"/>
    </row>
    <row r="23" customFormat="false" ht="14.45" hidden="false" customHeight="true" outlineLevel="0" collapsed="false">
      <c r="A23" s="3" t="n">
        <v>57.5</v>
      </c>
      <c r="B23" s="14" t="s">
        <v>38</v>
      </c>
      <c r="C23" s="5" t="n">
        <v>2008</v>
      </c>
      <c r="D23" s="6" t="n">
        <v>450</v>
      </c>
      <c r="E23" s="3" t="n">
        <v>450</v>
      </c>
      <c r="F23" s="14" t="n">
        <v>440</v>
      </c>
      <c r="G23" s="5" t="n">
        <f aca="false">IF(MAX(D23:F23)&lt;0,0,MAX(D23:F23))/10</f>
        <v>45</v>
      </c>
      <c r="H23" s="6" t="n">
        <v>550</v>
      </c>
      <c r="I23" s="3" t="n">
        <v>550</v>
      </c>
      <c r="J23" s="14" t="n">
        <v>600</v>
      </c>
      <c r="K23" s="5" t="n">
        <f aca="false">IF(MAX(H23:J23)&lt;0,0,MAX(H23:J23))/10</f>
        <v>60</v>
      </c>
      <c r="L23" s="15" t="n">
        <v>23</v>
      </c>
      <c r="M23" s="16" t="n">
        <v>25</v>
      </c>
      <c r="N23" s="17" t="n">
        <v>28</v>
      </c>
      <c r="O23" s="5" t="n">
        <f aca="false">IF(MAX(L23:N23)&lt;0,0,MAX(L23:N23))</f>
        <v>28</v>
      </c>
      <c r="P23" s="15" t="n">
        <v>34</v>
      </c>
      <c r="Q23" s="16" t="n">
        <v>37</v>
      </c>
      <c r="R23" s="14" t="n">
        <v>-40</v>
      </c>
      <c r="S23" s="5" t="n">
        <f aca="false">IF(MAX(P23:R23)&lt;0,0,MAX(P23:R23))</f>
        <v>37</v>
      </c>
      <c r="T23" s="6" t="n">
        <f aca="false">SUM(O23,S23)</f>
        <v>65</v>
      </c>
      <c r="U23" s="3" t="n">
        <f aca="false">IF(ISNUMBER(A23), (IF(175.508&lt; A23,T23, TRUNC(10^(0.75194503*((LOG((A23/175.508)/LOG(10))*(LOG((A23/175.508)/LOG(10)))))),4)*T23)), 0)</f>
        <v>97.6105</v>
      </c>
      <c r="V23" s="3" t="n">
        <f aca="false">IF(ISNUMBER(A23), (IF(175.508&lt; A23,T23, TRUNC(10^(0.75194503*((LOG((A23/175.508)/LOG(10))*(LOG((A23/175.508)/LOG(10)))))),4)*T23)), 0)+G23+K23</f>
        <v>202.6105</v>
      </c>
      <c r="W23" s="3"/>
      <c r="X23" s="3"/>
      <c r="Y23" s="7" t="s">
        <v>39</v>
      </c>
    </row>
    <row r="24" s="25" customFormat="true" ht="14.45" hidden="false" customHeight="true" outlineLevel="0" collapsed="false">
      <c r="A24" s="18" t="n">
        <v>46.5</v>
      </c>
      <c r="B24" s="19" t="s">
        <v>40</v>
      </c>
      <c r="C24" s="20" t="n">
        <v>2006</v>
      </c>
      <c r="D24" s="21" t="n">
        <v>770</v>
      </c>
      <c r="E24" s="18" t="n">
        <v>770</v>
      </c>
      <c r="F24" s="19" t="s">
        <v>36</v>
      </c>
      <c r="G24" s="20" t="n">
        <f aca="false">IF(MAX(D24:F24)&lt;0,0,MAX(D24:F24))/10</f>
        <v>77</v>
      </c>
      <c r="H24" s="21" t="n">
        <v>950</v>
      </c>
      <c r="I24" s="18" t="n">
        <v>1000</v>
      </c>
      <c r="J24" s="19" t="n">
        <v>950</v>
      </c>
      <c r="K24" s="20" t="n">
        <f aca="false">IF(MAX(H24:J24)&lt;0,0,MAX(H24:J24))/10</f>
        <v>100</v>
      </c>
      <c r="L24" s="22" t="n">
        <v>44</v>
      </c>
      <c r="M24" s="24" t="n">
        <v>47</v>
      </c>
      <c r="N24" s="23" t="n">
        <v>49</v>
      </c>
      <c r="O24" s="20" t="n">
        <f aca="false">IF(MAX(L24:N24)&lt;0,0,MAX(L24:N24))</f>
        <v>49</v>
      </c>
      <c r="P24" s="22" t="n">
        <v>50</v>
      </c>
      <c r="Q24" s="24" t="n">
        <v>54</v>
      </c>
      <c r="R24" s="23" t="n">
        <v>56</v>
      </c>
      <c r="S24" s="20" t="n">
        <f aca="false">IF(MAX(P24:R24)&lt;0,0,MAX(P24:R24))</f>
        <v>56</v>
      </c>
      <c r="T24" s="21" t="n">
        <f aca="false">SUM(O24,S24)</f>
        <v>105</v>
      </c>
      <c r="U24" s="18" t="n">
        <f aca="false">IF(ISNUMBER(A24), (IF(175.508&lt; A24,T24, TRUNC(10^(0.75194503*((LOG((A24/175.508)/LOG(10))*(LOG((A24/175.508)/LOG(10)))))),4)*T24)), 0)</f>
        <v>186.8055</v>
      </c>
      <c r="V24" s="18" t="n">
        <f aca="false">IF(ISNUMBER(A24), (IF(175.508&lt; A24,T24, TRUNC(10^(0.75194503*((LOG((A24/175.508)/LOG(10))*(LOG((A24/175.508)/LOG(10)))))),4)*T24)), 0)+G24+K24</f>
        <v>363.8055</v>
      </c>
      <c r="W24" s="3"/>
      <c r="X24" s="3"/>
      <c r="Y24" s="7"/>
      <c r="Z24" s="13"/>
      <c r="AA24" s="13"/>
      <c r="AB24" s="13"/>
      <c r="AC24" s="13"/>
      <c r="AD24" s="13"/>
      <c r="AE24" s="13"/>
      <c r="AF24" s="13"/>
      <c r="AG24" s="13"/>
      <c r="AH24" s="13"/>
      <c r="AI24" s="13"/>
    </row>
    <row r="25" customFormat="false" ht="14.45" hidden="false" customHeight="true" outlineLevel="0" collapsed="false">
      <c r="A25" s="26" t="n">
        <v>67</v>
      </c>
      <c r="B25" s="27" t="s">
        <v>41</v>
      </c>
      <c r="C25" s="28" t="n">
        <v>2006</v>
      </c>
      <c r="D25" s="29" t="n">
        <v>590</v>
      </c>
      <c r="E25" s="26" t="n">
        <v>540</v>
      </c>
      <c r="F25" s="27" t="n">
        <v>570</v>
      </c>
      <c r="G25" s="28" t="n">
        <f aca="false">IF(MAX(D25:F25)&lt;0,0,MAX(D25:F25))/10</f>
        <v>59</v>
      </c>
      <c r="H25" s="29" t="n">
        <v>730</v>
      </c>
      <c r="I25" s="26" t="n">
        <v>660</v>
      </c>
      <c r="J25" s="27" t="n">
        <v>700</v>
      </c>
      <c r="K25" s="28" t="n">
        <f aca="false">IF(MAX(H25:J25)&lt;0,0,MAX(H25:J25))/10</f>
        <v>73</v>
      </c>
      <c r="L25" s="33" t="n">
        <v>25</v>
      </c>
      <c r="M25" s="30" t="n">
        <v>30</v>
      </c>
      <c r="N25" s="27" t="n">
        <v>-35</v>
      </c>
      <c r="O25" s="28" t="n">
        <f aca="false">IF(MAX(L25:N25)&lt;0,0,MAX(L25:N25))</f>
        <v>30</v>
      </c>
      <c r="P25" s="33" t="n">
        <v>30</v>
      </c>
      <c r="Q25" s="30" t="n">
        <v>35</v>
      </c>
      <c r="R25" s="31" t="n">
        <v>38</v>
      </c>
      <c r="S25" s="28" t="n">
        <f aca="false">IF(MAX(P25:R25)&lt;0,0,MAX(P25:R25))</f>
        <v>38</v>
      </c>
      <c r="T25" s="29" t="n">
        <f aca="false">SUM(O25,S25)</f>
        <v>68</v>
      </c>
      <c r="U25" s="26" t="n">
        <f aca="false">IF(ISNUMBER(A25), (IF(175.508&lt; A25,T25, TRUNC(10^(0.75194503*((LOG((A25/175.508)/LOG(10))*(LOG((A25/175.508)/LOG(10)))))),4)*T25)), 0)</f>
        <v>92.0516</v>
      </c>
      <c r="V25" s="26" t="n">
        <f aca="false">IF(ISNUMBER(A25), (IF(175.508&lt; A25,T25, TRUNC(10^(0.75194503*((LOG((A25/175.508)/LOG(10))*(LOG((A25/175.508)/LOG(10)))))),4)*T25)), 0)+G25+K25</f>
        <v>224.0516</v>
      </c>
      <c r="W25" s="3"/>
      <c r="X25" s="3"/>
      <c r="Y25" s="7"/>
    </row>
    <row r="26" customFormat="false" ht="17.25" hidden="false" customHeight="true" outlineLevel="0" collapsed="false">
      <c r="A26" s="3"/>
      <c r="B26" s="14"/>
      <c r="C26" s="5"/>
      <c r="D26" s="6"/>
      <c r="E26" s="3"/>
      <c r="F26" s="14"/>
      <c r="G26" s="5" t="n">
        <f aca="false">IF(MAX(D26:F26)&lt;0,0,MAX(D26:F26))/10</f>
        <v>0</v>
      </c>
      <c r="H26" s="6"/>
      <c r="I26" s="3"/>
      <c r="J26" s="14"/>
      <c r="K26" s="5" t="n">
        <f aca="false">IF(MAX(H26:J26)&lt;0,0,MAX(H26:J26))/10</f>
        <v>0</v>
      </c>
      <c r="L26" s="6"/>
      <c r="M26" s="3"/>
      <c r="N26" s="14"/>
      <c r="O26" s="5" t="n">
        <f aca="false">IF(MAX(L26:N26)&lt;0,0,MAX(L26:N26))</f>
        <v>0</v>
      </c>
      <c r="P26" s="6"/>
      <c r="Q26" s="3"/>
      <c r="R26" s="14"/>
      <c r="S26" s="5" t="n">
        <f aca="false">IF(MAX(P26:R26)&lt;0,0,MAX(P26:R26))</f>
        <v>0</v>
      </c>
      <c r="T26" s="6" t="n">
        <f aca="false">SUM(O26,S26)</f>
        <v>0</v>
      </c>
      <c r="U26" s="3" t="n">
        <f aca="false">IF(ISNUMBER(A26), (IF(175.508&lt; A26,T26, TRUNC(10^(0.75194503*((LOG((A26/175.508)/LOG(10))*(LOG((A26/175.508)/LOG(10)))))),4)*T26)), 0)</f>
        <v>0</v>
      </c>
      <c r="V26" s="3" t="n">
        <f aca="false">IF(ISNUMBER(A26), (IF(175.508&lt; A26,T26, TRUNC(10^(0.75194503*((LOG((A26/175.508)/LOG(10))*(LOG((A26/175.508)/LOG(10)))))),4)*T26)), 0)+G26+K26</f>
        <v>0</v>
      </c>
      <c r="W26" s="3"/>
      <c r="X26" s="3"/>
      <c r="Y26" s="7"/>
    </row>
    <row r="27" customFormat="false" ht="18.95" hidden="false" customHeight="tru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 t="n">
        <f aca="false">SUM(V28:V31)-MIN(V28:V31)</f>
        <v>692.9801</v>
      </c>
      <c r="X27" s="3" t="n">
        <f aca="false">RANK(W27,W7:W32)</f>
        <v>5</v>
      </c>
      <c r="Y27" s="3"/>
    </row>
    <row r="28" s="25" customFormat="true" ht="15.95" hidden="false" customHeight="true" outlineLevel="0" collapsed="false">
      <c r="A28" s="18" t="n">
        <v>40.8</v>
      </c>
      <c r="B28" s="19" t="s">
        <v>42</v>
      </c>
      <c r="C28" s="20" t="n">
        <v>2007</v>
      </c>
      <c r="D28" s="21" t="n">
        <v>530</v>
      </c>
      <c r="E28" s="18" t="n">
        <v>530</v>
      </c>
      <c r="F28" s="19" t="n">
        <v>530</v>
      </c>
      <c r="G28" s="20" t="n">
        <f aca="false">IF(MAX(D28:F28)&lt;0,0,MAX(D28:F28))/10</f>
        <v>53</v>
      </c>
      <c r="H28" s="21" t="n">
        <v>580</v>
      </c>
      <c r="I28" s="18" t="n">
        <v>700</v>
      </c>
      <c r="J28" s="19" t="n">
        <v>640</v>
      </c>
      <c r="K28" s="20" t="n">
        <f aca="false">IF(MAX(H28:J28)&lt;0,0,MAX(H28:J28))/10</f>
        <v>70</v>
      </c>
      <c r="L28" s="22" t="n">
        <v>20</v>
      </c>
      <c r="M28" s="24" t="n">
        <v>22</v>
      </c>
      <c r="N28" s="19" t="n">
        <v>-24</v>
      </c>
      <c r="O28" s="20" t="n">
        <f aca="false">IF(MAX(L28:N28)&lt;0,0,MAX(L28:N28))</f>
        <v>22</v>
      </c>
      <c r="P28" s="22" t="n">
        <v>23</v>
      </c>
      <c r="Q28" s="18" t="n">
        <v>-25</v>
      </c>
      <c r="R28" s="23" t="n">
        <v>25</v>
      </c>
      <c r="S28" s="20" t="n">
        <f aca="false">IF(MAX(P28:R28)&lt;0,0,MAX(P28:R28))</f>
        <v>25</v>
      </c>
      <c r="T28" s="21" t="n">
        <f aca="false">SUM(O28,S28)</f>
        <v>47</v>
      </c>
      <c r="U28" s="18" t="n">
        <f aca="false">IF(ISNUMBER(A28), (IF(175.508&lt; A28,T28, TRUNC(10^(0.75194503*((LOG((A28/175.508)/LOG(10))*(LOG((A28/175.508)/LOG(10)))))),4)*T28)), 0)</f>
        <v>94.188</v>
      </c>
      <c r="V28" s="18" t="n">
        <f aca="false">IF(ISNUMBER(A28), (IF(175.508&lt; A28,T28, TRUNC(10^(0.75194503*((LOG((A28/175.508)/LOG(10))*(LOG((A28/175.508)/LOG(10)))))),4)*T28)), 0)+G28+K28</f>
        <v>217.188</v>
      </c>
      <c r="W28" s="3"/>
      <c r="X28" s="3"/>
      <c r="Y28" s="11" t="s">
        <v>43</v>
      </c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  <row r="29" customFormat="false" ht="15.95" hidden="false" customHeight="true" outlineLevel="0" collapsed="false">
      <c r="A29" s="26" t="n">
        <v>31.3</v>
      </c>
      <c r="B29" s="27" t="s">
        <v>44</v>
      </c>
      <c r="C29" s="28" t="n">
        <v>2007</v>
      </c>
      <c r="D29" s="29" t="n">
        <v>450</v>
      </c>
      <c r="E29" s="26" t="n">
        <v>480</v>
      </c>
      <c r="F29" s="27" t="n">
        <v>500</v>
      </c>
      <c r="G29" s="28" t="n">
        <f aca="false">IF(MAX(D29:F29)&lt;0,0,MAX(D29:F29))/10</f>
        <v>50</v>
      </c>
      <c r="H29" s="29" t="n">
        <v>650</v>
      </c>
      <c r="I29" s="26" t="n">
        <v>700</v>
      </c>
      <c r="J29" s="27" t="n">
        <v>680</v>
      </c>
      <c r="K29" s="28" t="n">
        <f aca="false">IF(MAX(H29:J29)&lt;0,0,MAX(H29:J29))/10</f>
        <v>70</v>
      </c>
      <c r="L29" s="33" t="n">
        <v>15</v>
      </c>
      <c r="M29" s="30" t="n">
        <v>17</v>
      </c>
      <c r="N29" s="31" t="n">
        <v>19</v>
      </c>
      <c r="O29" s="28" t="n">
        <f aca="false">IF(MAX(L29:N29)&lt;0,0,MAX(L29:N29))</f>
        <v>19</v>
      </c>
      <c r="P29" s="33" t="n">
        <v>22</v>
      </c>
      <c r="Q29" s="30" t="n">
        <v>24</v>
      </c>
      <c r="R29" s="27" t="n">
        <v>-26</v>
      </c>
      <c r="S29" s="28" t="n">
        <f aca="false">IF(MAX(P29:R29)&lt;0,0,MAX(P29:R29))</f>
        <v>24</v>
      </c>
      <c r="T29" s="29" t="n">
        <f aca="false">SUM(O29,S29)</f>
        <v>43</v>
      </c>
      <c r="U29" s="26" t="n">
        <f aca="false">IF(ISNUMBER(A29), (IF(175.508&lt; A29,T29, TRUNC(10^(0.75194503*((LOG((A29/175.508)/LOG(10))*(LOG((A29/175.508)/LOG(10)))))),4)*T29)), 0)</f>
        <v>113.5071</v>
      </c>
      <c r="V29" s="26" t="n">
        <f aca="false">IF(ISNUMBER(A29), (IF(175.508&lt; A29,T29, TRUNC(10^(0.75194503*((LOG((A29/175.508)/LOG(10))*(LOG((A29/175.508)/LOG(10)))))),4)*T29)), 0)+G29+K29</f>
        <v>233.5071</v>
      </c>
      <c r="W29" s="3"/>
      <c r="X29" s="3"/>
      <c r="Y29" s="11"/>
    </row>
    <row r="30" customFormat="false" ht="15.95" hidden="false" customHeight="true" outlineLevel="0" collapsed="false">
      <c r="A30" s="3" t="n">
        <v>38.4</v>
      </c>
      <c r="B30" s="14" t="s">
        <v>45</v>
      </c>
      <c r="C30" s="5" t="n">
        <v>2008</v>
      </c>
      <c r="D30" s="6" t="n">
        <v>530</v>
      </c>
      <c r="E30" s="3" t="n">
        <v>550</v>
      </c>
      <c r="F30" s="14" t="n">
        <v>540</v>
      </c>
      <c r="G30" s="5" t="n">
        <f aca="false">IF(MAX(D30:F30)&lt;0,0,MAX(D30:F30))/10</f>
        <v>55</v>
      </c>
      <c r="H30" s="6" t="n">
        <v>810</v>
      </c>
      <c r="I30" s="3" t="n">
        <v>730</v>
      </c>
      <c r="J30" s="14" t="n">
        <v>700</v>
      </c>
      <c r="K30" s="5" t="n">
        <f aca="false">IF(MAX(H30:J30)&lt;0,0,MAX(H30:J30))/10</f>
        <v>81</v>
      </c>
      <c r="L30" s="15" t="n">
        <v>22</v>
      </c>
      <c r="M30" s="3" t="n">
        <v>-23</v>
      </c>
      <c r="N30" s="17" t="n">
        <v>23</v>
      </c>
      <c r="O30" s="5" t="n">
        <f aca="false">IF(MAX(L30:N30)&lt;0,0,MAX(L30:N30))</f>
        <v>23</v>
      </c>
      <c r="P30" s="6" t="n">
        <v>-27</v>
      </c>
      <c r="Q30" s="16" t="n">
        <v>27</v>
      </c>
      <c r="R30" s="14" t="n">
        <v>-30</v>
      </c>
      <c r="S30" s="5" t="n">
        <f aca="false">IF(MAX(P30:R30)&lt;0,0,MAX(P30:R30))</f>
        <v>27</v>
      </c>
      <c r="T30" s="6" t="n">
        <f aca="false">SUM(O30,S30)</f>
        <v>50</v>
      </c>
      <c r="U30" s="3" t="n">
        <f aca="false">IF(ISNUMBER(A30), (IF(175.508&lt; A30,T30, TRUNC(10^(0.75194503*((LOG((A30/175.508)/LOG(10))*(LOG((A30/175.508)/LOG(10)))))),4)*T30)), 0)</f>
        <v>106.285</v>
      </c>
      <c r="V30" s="3" t="n">
        <f aca="false">IF(ISNUMBER(A30), (IF(175.508&lt; A30,T30, TRUNC(10^(0.75194503*((LOG((A30/175.508)/LOG(10))*(LOG((A30/175.508)/LOG(10)))))),4)*T30)), 0)+G30+K30</f>
        <v>242.285</v>
      </c>
      <c r="W30" s="3"/>
      <c r="X30" s="3"/>
      <c r="Y30" s="11"/>
    </row>
    <row r="31" customFormat="false" ht="15" hidden="false" customHeight="true" outlineLevel="0" collapsed="false">
      <c r="A31" s="3"/>
      <c r="B31" s="14"/>
      <c r="C31" s="5"/>
      <c r="D31" s="6"/>
      <c r="E31" s="3"/>
      <c r="F31" s="14"/>
      <c r="G31" s="5" t="n">
        <f aca="false">IF(MAX(D31:F31)&lt;0,0,MAX(D31:F31))/10</f>
        <v>0</v>
      </c>
      <c r="H31" s="6"/>
      <c r="I31" s="3"/>
      <c r="J31" s="14"/>
      <c r="K31" s="5" t="n">
        <f aca="false">IF(MAX(H31:J31)&lt;0,0,MAX(H31:J31))/10</f>
        <v>0</v>
      </c>
      <c r="L31" s="6"/>
      <c r="M31" s="3"/>
      <c r="N31" s="14"/>
      <c r="O31" s="5" t="n">
        <f aca="false">IF(MAX(L31:N31)&lt;0,0,MAX(L31:N31))</f>
        <v>0</v>
      </c>
      <c r="P31" s="6"/>
      <c r="Q31" s="3"/>
      <c r="R31" s="14"/>
      <c r="S31" s="5" t="n">
        <f aca="false">IF(MAX(P31:R31)&lt;0,0,MAX(P31:R31))</f>
        <v>0</v>
      </c>
      <c r="T31" s="6" t="n">
        <f aca="false">SUM(O31,S31)</f>
        <v>0</v>
      </c>
      <c r="U31" s="3" t="n">
        <f aca="false">IF(ISNUMBER(A31), (IF(174.393&lt; A31,T31, TRUNC(10^(0.794358141*((LOG((A31/174.393)/LOG(10))*(LOG((A31/174.393)/LOG(10)))))),4)*T31)), 0)</f>
        <v>0</v>
      </c>
      <c r="V31" s="3" t="n">
        <f aca="false">IF(ISNUMBER(A31), (IF(175.508&lt; A31,T31, TRUNC(10^(0.75194503*((LOG((A31/175.508)/LOG(10))*(LOG((A31/175.508)/LOG(10)))))),4)*T31)), 0)+G31+K31</f>
        <v>0</v>
      </c>
      <c r="W31" s="3"/>
      <c r="X31" s="3"/>
      <c r="Y31" s="11"/>
    </row>
    <row r="32" customFormat="false" ht="18.95" hidden="false" customHeight="true" outlineLevel="0" collapsed="false">
      <c r="A32" s="3" t="s">
        <v>46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="25" customFormat="true" ht="15.75" hidden="false" customHeight="true" outlineLevel="0" collapsed="false">
      <c r="A33" s="18" t="n">
        <v>82.7</v>
      </c>
      <c r="B33" s="19" t="s">
        <v>47</v>
      </c>
      <c r="C33" s="20" t="n">
        <v>2007</v>
      </c>
      <c r="D33" s="21" t="s">
        <v>36</v>
      </c>
      <c r="E33" s="18" t="s">
        <v>36</v>
      </c>
      <c r="F33" s="19" t="s">
        <v>36</v>
      </c>
      <c r="G33" s="20" t="n">
        <f aca="false">IF(MAX(D33:F33)&lt;0,0,MAX(D33:F33))/10</f>
        <v>0</v>
      </c>
      <c r="H33" s="21" t="n">
        <v>450</v>
      </c>
      <c r="I33" s="18" t="n">
        <v>440</v>
      </c>
      <c r="J33" s="19" t="n">
        <v>390</v>
      </c>
      <c r="K33" s="20" t="n">
        <f aca="false">IF(MAX(H33:J33)&lt;0,0,MAX(H33:J33))/10</f>
        <v>45</v>
      </c>
      <c r="L33" s="22" t="n">
        <v>25</v>
      </c>
      <c r="M33" s="18" t="n">
        <v>-27</v>
      </c>
      <c r="N33" s="19" t="n">
        <v>-27</v>
      </c>
      <c r="O33" s="20" t="n">
        <f aca="false">IF(MAX(L33:N33)&lt;0,0,MAX(L33:N33))</f>
        <v>25</v>
      </c>
      <c r="P33" s="22" t="n">
        <v>30</v>
      </c>
      <c r="Q33" s="24" t="n">
        <v>-32</v>
      </c>
      <c r="R33" s="23" t="n">
        <v>32</v>
      </c>
      <c r="S33" s="20" t="n">
        <f aca="false">IF(MAX(P33:R33)&lt;0,0,MAX(P33:R33))</f>
        <v>32</v>
      </c>
      <c r="T33" s="21" t="n">
        <f aca="false">SUM(O33,S33)</f>
        <v>57</v>
      </c>
      <c r="U33" s="18" t="n">
        <f aca="false">IF(ISNUMBER(A33), (IF(175.508&lt; A33,T33, TRUNC(10^(0.75194503*((LOG((A33/175.508)/LOG(10))*(LOG((A33/175.508)/LOG(10)))))),4)*T33)), 0)</f>
        <v>68.5767</v>
      </c>
      <c r="V33" s="18" t="n">
        <f aca="false">IF(ISNUMBER(A33), (IF(174.393&lt; A33,T33, TRUNC(10^(0.794358141*((LOG((A33/174.393)/LOG(10))*(LOG((A33/174.393)/LOG(10)))))),4)*T33)), 0)+G33+K33</f>
        <v>114.0669</v>
      </c>
      <c r="W33" s="34"/>
      <c r="X33" s="34"/>
      <c r="Y33" s="35" t="s">
        <v>33</v>
      </c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customFormat="false" ht="15" hidden="false" customHeight="true" outlineLevel="0" collapsed="false">
      <c r="A34" s="26" t="n">
        <v>57.8</v>
      </c>
      <c r="B34" s="27" t="s">
        <v>48</v>
      </c>
      <c r="C34" s="28" t="n">
        <v>2006</v>
      </c>
      <c r="D34" s="29" t="n">
        <v>510</v>
      </c>
      <c r="E34" s="26" t="n">
        <v>520</v>
      </c>
      <c r="F34" s="27" t="n">
        <v>530</v>
      </c>
      <c r="G34" s="28" t="n">
        <f aca="false">IF(MAX(D34:F34)&lt;0,0,MAX(D34:F34))/10</f>
        <v>53</v>
      </c>
      <c r="H34" s="29" t="n">
        <v>680</v>
      </c>
      <c r="I34" s="26" t="n">
        <v>640</v>
      </c>
      <c r="J34" s="27" t="n">
        <v>660</v>
      </c>
      <c r="K34" s="28" t="n">
        <f aca="false">IF(MAX(H34:J34)&lt;0,0,MAX(H34:J34))/10</f>
        <v>68</v>
      </c>
      <c r="L34" s="33" t="n">
        <v>22</v>
      </c>
      <c r="M34" s="26" t="n">
        <v>-25</v>
      </c>
      <c r="N34" s="31" t="n">
        <v>25</v>
      </c>
      <c r="O34" s="28" t="n">
        <f aca="false">IF(MAX(L34:N34)&lt;0,0,MAX(L34:N34))</f>
        <v>25</v>
      </c>
      <c r="P34" s="33" t="n">
        <v>32</v>
      </c>
      <c r="Q34" s="30" t="n">
        <v>35</v>
      </c>
      <c r="R34" s="31" t="n">
        <v>38</v>
      </c>
      <c r="S34" s="28" t="n">
        <f aca="false">IF(MAX(P34:R34)&lt;0,0,MAX(P34:R34))</f>
        <v>38</v>
      </c>
      <c r="T34" s="29" t="n">
        <f aca="false">SUM(O34,S34)</f>
        <v>63</v>
      </c>
      <c r="U34" s="26" t="n">
        <f aca="false">IF(ISNUMBER(A34), (IF(175.508&lt; A34,T34, TRUNC(10^(0.75194503*((LOG((A34/175.508)/LOG(10))*(LOG((A34/175.508)/LOG(10)))))),4)*T34)), 0)</f>
        <v>94.2543</v>
      </c>
      <c r="V34" s="26" t="n">
        <f aca="false">IF(ISNUMBER(A34), (IF(174.393&lt; A34,T34, TRUNC(10^(0.794358141*((LOG((A34/174.393)/LOG(10))*(LOG((A34/174.393)/LOG(10)))))),4)*T34)), 0)+G34+K34</f>
        <v>216.949</v>
      </c>
      <c r="W34" s="36"/>
      <c r="X34" s="36"/>
      <c r="Y34" s="36" t="s">
        <v>33</v>
      </c>
    </row>
    <row r="35" customFormat="false" ht="15.75" hidden="false" customHeight="true" outlineLevel="0" collapsed="false">
      <c r="B35" s="13"/>
      <c r="C35" s="13"/>
      <c r="D35" s="13"/>
      <c r="E35" s="13"/>
      <c r="F35" s="13"/>
      <c r="G35" s="13"/>
      <c r="H35" s="13"/>
      <c r="I35" s="13"/>
      <c r="J35" s="13"/>
    </row>
    <row r="36" customFormat="false" ht="14.1" hidden="false" customHeight="true" outlineLevel="0" collapsed="false">
      <c r="B36" s="0" t="s">
        <v>49</v>
      </c>
      <c r="C36" s="1" t="s">
        <v>50</v>
      </c>
    </row>
  </sheetData>
  <mergeCells count="33">
    <mergeCell ref="A1:W1"/>
    <mergeCell ref="A3:B3"/>
    <mergeCell ref="C3:R3"/>
    <mergeCell ref="S3:W3"/>
    <mergeCell ref="D5:G5"/>
    <mergeCell ref="H5:K5"/>
    <mergeCell ref="L5:O5"/>
    <mergeCell ref="P5:S5"/>
    <mergeCell ref="W5:W6"/>
    <mergeCell ref="X5:X6"/>
    <mergeCell ref="Y5:Y6"/>
    <mergeCell ref="A7:V7"/>
    <mergeCell ref="W8:W11"/>
    <mergeCell ref="X8:X11"/>
    <mergeCell ref="Y8:Y11"/>
    <mergeCell ref="A12:V12"/>
    <mergeCell ref="W13:W16"/>
    <mergeCell ref="X13:X16"/>
    <mergeCell ref="Y13:Y16"/>
    <mergeCell ref="A17:V17"/>
    <mergeCell ref="W18:W21"/>
    <mergeCell ref="X18:X21"/>
    <mergeCell ref="Y18:Y21"/>
    <mergeCell ref="A22:V22"/>
    <mergeCell ref="W23:W26"/>
    <mergeCell ref="X23:X26"/>
    <mergeCell ref="Y23:Y26"/>
    <mergeCell ref="A27:V27"/>
    <mergeCell ref="W28:W31"/>
    <mergeCell ref="X28:X31"/>
    <mergeCell ref="Y28:Y31"/>
    <mergeCell ref="A32:V32"/>
    <mergeCell ref="B35:J35"/>
  </mergeCells>
  <conditionalFormatting sqref="A8:V3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pane xSplit="0" ySplit="6" topLeftCell="A7" activePane="bottomLeft" state="frozen"/>
      <selection pane="topLeft" activeCell="A1" activeCellId="0" sqref="A1"/>
      <selection pane="bottomLeft" activeCell="P13" activeCellId="0" sqref="P13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4.86"/>
    <col collapsed="false" customWidth="true" hidden="false" outlineLevel="0" max="11" min="3" style="0" width="8.67"/>
    <col collapsed="false" customWidth="true" hidden="false" outlineLevel="0" max="12" min="12" style="0" width="7.86"/>
    <col collapsed="false" customWidth="true" hidden="false" outlineLevel="0" max="16" min="13" style="0" width="8.67"/>
    <col collapsed="false" customWidth="true" hidden="false" outlineLevel="0" max="17" min="17" style="0" width="15.29"/>
    <col collapsed="false" customWidth="true" hidden="false" outlineLevel="0" max="1025" min="18" style="0" width="8.67"/>
  </cols>
  <sheetData>
    <row r="1" customFormat="false" ht="18" hidden="false" customHeight="true" outlineLevel="0" collapsed="false">
      <c r="A1" s="2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</row>
    <row r="2" customFormat="false" ht="1.3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customFormat="false" ht="14.1" hidden="false" customHeight="true" outlineLevel="0" collapsed="false">
      <c r="A3" s="2" t="s">
        <v>1</v>
      </c>
      <c r="B3" s="2"/>
      <c r="C3" s="2" t="s">
        <v>2</v>
      </c>
      <c r="D3" s="2"/>
      <c r="E3" s="2"/>
      <c r="F3" s="2"/>
      <c r="G3" s="2"/>
      <c r="H3" s="2"/>
      <c r="I3" s="2"/>
      <c r="J3" s="2"/>
      <c r="K3" s="2" t="s">
        <v>3</v>
      </c>
      <c r="L3" s="2"/>
      <c r="M3" s="2"/>
      <c r="N3" s="2"/>
      <c r="O3" s="2"/>
      <c r="P3" s="3"/>
      <c r="Q3" s="3"/>
    </row>
    <row r="4" customFormat="false" ht="1.3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customFormat="false" ht="15.95" hidden="false" customHeight="true" outlineLevel="0" collapsed="false">
      <c r="A5" s="3" t="s">
        <v>4</v>
      </c>
      <c r="B5" s="3" t="s">
        <v>5</v>
      </c>
      <c r="C5" s="3" t="s">
        <v>6</v>
      </c>
      <c r="D5" s="7" t="s">
        <v>9</v>
      </c>
      <c r="E5" s="7"/>
      <c r="F5" s="7"/>
      <c r="G5" s="7"/>
      <c r="H5" s="7" t="s">
        <v>10</v>
      </c>
      <c r="I5" s="7"/>
      <c r="J5" s="7"/>
      <c r="K5" s="7"/>
      <c r="L5" s="7" t="s">
        <v>11</v>
      </c>
      <c r="M5" s="7" t="s">
        <v>12</v>
      </c>
      <c r="N5" s="7" t="s">
        <v>13</v>
      </c>
      <c r="O5" s="9"/>
      <c r="P5" s="10" t="s">
        <v>14</v>
      </c>
      <c r="Q5" s="10" t="s">
        <v>15</v>
      </c>
    </row>
    <row r="6" customFormat="false" ht="15.95" hidden="false" customHeight="true" outlineLevel="0" collapsed="false">
      <c r="A6" s="3" t="s">
        <v>16</v>
      </c>
      <c r="B6" s="3"/>
      <c r="C6" s="3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18</v>
      </c>
      <c r="I6" s="7" t="s">
        <v>19</v>
      </c>
      <c r="J6" s="7" t="s">
        <v>20</v>
      </c>
      <c r="K6" s="7" t="s">
        <v>21</v>
      </c>
      <c r="L6" s="7"/>
      <c r="M6" s="7"/>
      <c r="N6" s="7" t="s">
        <v>22</v>
      </c>
      <c r="O6" s="9"/>
      <c r="P6" s="10"/>
      <c r="Q6" s="10"/>
    </row>
    <row r="7" customFormat="false" ht="18.9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 t="n">
        <f aca="false">SUM(N8:N11)-MIN(N8:N11)</f>
        <v>558.2053</v>
      </c>
      <c r="P7" s="3" t="n">
        <f aca="false">RANK(O7,O7:O22)</f>
        <v>1</v>
      </c>
      <c r="Q7" s="3"/>
    </row>
    <row r="8" customFormat="false" ht="14.45" hidden="false" customHeight="true" outlineLevel="0" collapsed="false">
      <c r="A8" s="3" t="n">
        <v>90.8</v>
      </c>
      <c r="B8" s="3" t="s">
        <v>52</v>
      </c>
      <c r="C8" s="3" t="n">
        <v>2005</v>
      </c>
      <c r="D8" s="3" t="n">
        <v>56</v>
      </c>
      <c r="E8" s="3" t="n">
        <v>58</v>
      </c>
      <c r="F8" s="3" t="n">
        <v>60</v>
      </c>
      <c r="G8" s="3" t="n">
        <f aca="false">IF(MAX(D8:D11)&lt;0,0,MAX(D8:F8))</f>
        <v>60</v>
      </c>
      <c r="H8" s="3" t="n">
        <v>73</v>
      </c>
      <c r="I8" s="3" t="n">
        <v>76</v>
      </c>
      <c r="J8" s="3" t="n">
        <v>80</v>
      </c>
      <c r="K8" s="3" t="n">
        <f aca="false">IF(MAX(H8:J8)&lt;0,0,MAX(H8:J8))</f>
        <v>80</v>
      </c>
      <c r="L8" s="3" t="n">
        <f aca="false">SUM(G8,K8)</f>
        <v>140</v>
      </c>
      <c r="M8" s="3" t="n">
        <f aca="false">IF(ISNUMBER(A8), (IF(175.508&lt; A8,L8, TRUNC(10^(0.75194503*((LOG((A8/175.508)/LOG(10))*(LOG((A8/175.508)/LOG(10)))))),4)*L8)), 0)</f>
        <v>161.322</v>
      </c>
      <c r="N8" s="3" t="n">
        <f aca="false">IF(ISNUMBER(A8), (IF(175.508&lt; A8,L8, TRUNC(10^(0.75194503*((LOG((A8/175.508)/LOG(10))*(LOG((A8/175.508)/LOG(10)))))),4)*L8)), 0)</f>
        <v>161.322</v>
      </c>
      <c r="O8" s="3"/>
      <c r="P8" s="3"/>
      <c r="Q8" s="7" t="s">
        <v>53</v>
      </c>
    </row>
    <row r="9" customFormat="false" ht="14.45" hidden="false" customHeight="true" outlineLevel="0" collapsed="false">
      <c r="A9" s="3" t="n">
        <v>72</v>
      </c>
      <c r="B9" s="3" t="s">
        <v>54</v>
      </c>
      <c r="C9" s="3" t="n">
        <v>2004</v>
      </c>
      <c r="D9" s="3" t="n">
        <v>57</v>
      </c>
      <c r="E9" s="3" t="n">
        <v>-60</v>
      </c>
      <c r="F9" s="3" t="n">
        <v>-60</v>
      </c>
      <c r="G9" s="3" t="n">
        <f aca="false">IF(MAX(D9:D12)&lt;0,0,MAX(D9:F9))</f>
        <v>57</v>
      </c>
      <c r="H9" s="3" t="n">
        <v>80</v>
      </c>
      <c r="I9" s="3" t="n">
        <v>-85</v>
      </c>
      <c r="J9" s="3" t="s">
        <v>36</v>
      </c>
      <c r="K9" s="3" t="n">
        <f aca="false">IF(MAX(H9:J9)&lt;0,0,MAX(H9:J9))</f>
        <v>80</v>
      </c>
      <c r="L9" s="3" t="n">
        <f aca="false">SUM(G9,K9)</f>
        <v>137</v>
      </c>
      <c r="M9" s="3" t="n">
        <f aca="false">IF(ISNUMBER(A9), (IF(175.508&lt; A9,L9, TRUNC(10^(0.75194503*((LOG((A9/175.508)/LOG(10))*(LOG((A9/175.508)/LOG(10)))))),4)*L9)), 0)</f>
        <v>177.5383</v>
      </c>
      <c r="N9" s="3" t="n">
        <f aca="false">IF(ISNUMBER(A9), (IF(175.508&lt; A9,L9, TRUNC(10^(0.75194503*((LOG((A9/175.508)/LOG(10))*(LOG((A9/175.508)/LOG(10)))))),4)*L9)), 0)</f>
        <v>177.5383</v>
      </c>
      <c r="O9" s="3"/>
      <c r="P9" s="3"/>
      <c r="Q9" s="7"/>
    </row>
    <row r="10" customFormat="false" ht="14.25" hidden="false" customHeight="true" outlineLevel="0" collapsed="false">
      <c r="A10" s="3" t="n">
        <v>76.4</v>
      </c>
      <c r="B10" s="3" t="s">
        <v>55</v>
      </c>
      <c r="C10" s="3" t="n">
        <v>2004</v>
      </c>
      <c r="D10" s="3" t="n">
        <v>70</v>
      </c>
      <c r="E10" s="3" t="n">
        <v>73</v>
      </c>
      <c r="F10" s="3" t="n">
        <v>75</v>
      </c>
      <c r="G10" s="3" t="n">
        <f aca="false">IF(MAX(D10:D13)&lt;0,0,MAX(D10:F10))</f>
        <v>75</v>
      </c>
      <c r="H10" s="3" t="n">
        <v>90</v>
      </c>
      <c r="I10" s="3" t="n">
        <v>95</v>
      </c>
      <c r="J10" s="3" t="n">
        <v>100</v>
      </c>
      <c r="K10" s="3" t="n">
        <f aca="false">IF(MAX(H10:J10)&lt;0,0,MAX(H10:J10))</f>
        <v>100</v>
      </c>
      <c r="L10" s="3" t="n">
        <f aca="false">SUM(G10,K10)</f>
        <v>175</v>
      </c>
      <c r="M10" s="3" t="n">
        <f aca="false">IF(ISNUMBER(A10), (IF(175.508&lt; A10,L10, TRUNC(10^(0.75194503*((LOG((A10/175.508)/LOG(10))*(LOG((A10/175.508)/LOG(10)))))),4)*L10)), 0)</f>
        <v>219.345</v>
      </c>
      <c r="N10" s="3" t="n">
        <f aca="false">IF(ISNUMBER(A10), (IF(175.508&lt; A10,L10, TRUNC(10^(0.75194503*((LOG((A10/175.508)/LOG(10))*(LOG((A10/175.508)/LOG(10)))))),4)*L10)), 0)</f>
        <v>219.345</v>
      </c>
      <c r="O10" s="3"/>
      <c r="P10" s="3"/>
      <c r="Q10" s="7"/>
    </row>
    <row r="11" customFormat="false" ht="15" hidden="false" customHeight="false" outlineLevel="0" collapsed="false">
      <c r="A11" s="3" t="n">
        <v>46.5</v>
      </c>
      <c r="B11" s="3" t="s">
        <v>56</v>
      </c>
      <c r="C11" s="3" t="n">
        <v>2005</v>
      </c>
      <c r="D11" s="3" t="n">
        <v>26</v>
      </c>
      <c r="E11" s="3" t="n">
        <v>-28</v>
      </c>
      <c r="F11" s="3" t="n">
        <v>28</v>
      </c>
      <c r="G11" s="3" t="n">
        <f aca="false">IF(MAX(D11:F11)&lt;0,0,MAX(D11:F11))</f>
        <v>28</v>
      </c>
      <c r="H11" s="3" t="n">
        <v>32</v>
      </c>
      <c r="I11" s="3" t="n">
        <v>35</v>
      </c>
      <c r="J11" s="3" t="n">
        <v>37</v>
      </c>
      <c r="K11" s="3" t="n">
        <f aca="false">IF(MAX(H11:J11)&lt;0,0,MAX(H11:J11))</f>
        <v>37</v>
      </c>
      <c r="L11" s="3" t="n">
        <f aca="false">SUM(G11,K11)</f>
        <v>65</v>
      </c>
      <c r="M11" s="3" t="n">
        <f aca="false">IF(ISNUMBER(A11), (IF(175.508&lt; A11,L11, TRUNC(10^(0.75194503*((LOG((A11/175.508)/LOG(10))*(LOG((A11/175.508)/LOG(10)))))),4)*L11)), 0)</f>
        <v>115.6415</v>
      </c>
      <c r="N11" s="3" t="n">
        <f aca="false">IF(ISNUMBER(A11), (IF(175.508&lt; A11,L11, TRUNC(10^(0.75194503*((LOG((A11/175.508)/LOG(10))*(LOG((A11/175.508)/LOG(10)))))),4)*L11)), 0)</f>
        <v>115.6415</v>
      </c>
      <c r="O11" s="3"/>
      <c r="P11" s="3"/>
      <c r="Q11" s="7"/>
    </row>
    <row r="12" customFormat="false" ht="18.95" hidden="false" customHeight="true" outlineLevel="0" collapsed="false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 t="n">
        <f aca="false">SUM(N13:N16)-MIN(N13:N16)</f>
        <v>365.5597</v>
      </c>
      <c r="P12" s="3" t="n">
        <f aca="false">RANK(O12,O7:O17)</f>
        <v>2</v>
      </c>
      <c r="Q12" s="3"/>
    </row>
    <row r="13" customFormat="false" ht="15.95" hidden="false" customHeight="true" outlineLevel="0" collapsed="false">
      <c r="A13" s="3" t="n">
        <v>53.1</v>
      </c>
      <c r="B13" s="3" t="s">
        <v>57</v>
      </c>
      <c r="C13" s="3" t="n">
        <v>2006</v>
      </c>
      <c r="D13" s="3" t="n">
        <v>22</v>
      </c>
      <c r="E13" s="3" t="n">
        <v>26</v>
      </c>
      <c r="F13" s="3" t="n">
        <v>-30</v>
      </c>
      <c r="G13" s="3" t="n">
        <f aca="false">IF(MAX(D13:F13)&lt;0,0,MAX(D13:F13))</f>
        <v>26</v>
      </c>
      <c r="H13" s="3" t="n">
        <v>30</v>
      </c>
      <c r="I13" s="3" t="n">
        <v>34</v>
      </c>
      <c r="J13" s="3" t="n">
        <v>37</v>
      </c>
      <c r="K13" s="3" t="n">
        <f aca="false">IF(MAX(H13:J13)&lt;0,0,MAX(H13:J13))</f>
        <v>37</v>
      </c>
      <c r="L13" s="3" t="n">
        <f aca="false">SUM(G13,K13)</f>
        <v>63</v>
      </c>
      <c r="M13" s="3" t="n">
        <f aca="false">IF(ISNUMBER(A13), (IF(175.508&lt; A13,L13, TRUNC(10^(0.75194503*((LOG((A13/175.508)/LOG(10))*(LOG((A13/175.508)/LOG(10)))))),4)*L13)), 0)</f>
        <v>100.4661</v>
      </c>
      <c r="N13" s="3" t="n">
        <f aca="false">IF(ISNUMBER(A13), (IF(175.508&lt; A13,L13, TRUNC(10^(0.75194503*((LOG((A13/175.508)/LOG(10))*(LOG((A13/175.508)/LOG(10)))))),4)*L13)), 0)</f>
        <v>100.4661</v>
      </c>
      <c r="O13" s="3"/>
      <c r="P13" s="3"/>
      <c r="Q13" s="7" t="s">
        <v>29</v>
      </c>
    </row>
    <row r="14" customFormat="false" ht="14.45" hidden="false" customHeight="true" outlineLevel="0" collapsed="false">
      <c r="A14" s="3" t="n">
        <v>83</v>
      </c>
      <c r="B14" s="3" t="s">
        <v>58</v>
      </c>
      <c r="C14" s="3" t="n">
        <v>2005</v>
      </c>
      <c r="D14" s="3" t="n">
        <v>32</v>
      </c>
      <c r="E14" s="3" t="n">
        <v>35</v>
      </c>
      <c r="F14" s="3" t="n">
        <v>38</v>
      </c>
      <c r="G14" s="3" t="n">
        <f aca="false">IF(MAX(D14:F14)&lt;0,0,MAX(D14:F14))</f>
        <v>38</v>
      </c>
      <c r="H14" s="3" t="n">
        <v>45</v>
      </c>
      <c r="I14" s="3" t="n">
        <v>50</v>
      </c>
      <c r="J14" s="3" t="n">
        <v>-52</v>
      </c>
      <c r="K14" s="3" t="n">
        <f aca="false">IF(MAX(H14:J14)&lt;0,0,MAX(H14:J14))</f>
        <v>50</v>
      </c>
      <c r="L14" s="3" t="n">
        <f aca="false">SUM(G14,K14)</f>
        <v>88</v>
      </c>
      <c r="M14" s="3" t="n">
        <f aca="false">IF(ISNUMBER(A14), (IF(175.508&lt; A14,L14, TRUNC(10^(0.75194503*((LOG((A14/175.508)/LOG(10))*(LOG((A14/175.508)/LOG(10)))))),4)*L14)), 0)</f>
        <v>105.6792</v>
      </c>
      <c r="N14" s="3" t="n">
        <f aca="false">IF(ISNUMBER(A14), (IF(175.508&lt; A14,L14, TRUNC(10^(0.75194503*((LOG((A14/175.508)/LOG(10))*(LOG((A14/175.508)/LOG(10)))))),4)*L14)), 0)</f>
        <v>105.6792</v>
      </c>
      <c r="O14" s="3"/>
      <c r="P14" s="3"/>
      <c r="Q14" s="7"/>
    </row>
    <row r="15" customFormat="false" ht="15.95" hidden="false" customHeight="true" outlineLevel="0" collapsed="false">
      <c r="A15" s="3" t="n">
        <v>73</v>
      </c>
      <c r="B15" s="3" t="s">
        <v>59</v>
      </c>
      <c r="C15" s="3" t="n">
        <v>2004</v>
      </c>
      <c r="D15" s="3" t="n">
        <v>53</v>
      </c>
      <c r="E15" s="3" t="n">
        <v>56</v>
      </c>
      <c r="F15" s="3" t="n">
        <v>-58</v>
      </c>
      <c r="G15" s="3" t="n">
        <f aca="false">IF(MAX(D15:F15)&lt;0,0,MAX(D15:F15))</f>
        <v>56</v>
      </c>
      <c r="H15" s="3" t="n">
        <v>62</v>
      </c>
      <c r="I15" s="3" t="n">
        <v>65</v>
      </c>
      <c r="J15" s="3" t="n">
        <v>68</v>
      </c>
      <c r="K15" s="3" t="n">
        <f aca="false">IF(MAX(H15:J15)&lt;0,0,MAX(H15:J15))</f>
        <v>68</v>
      </c>
      <c r="L15" s="3" t="n">
        <f aca="false">SUM(G15,K15)</f>
        <v>124</v>
      </c>
      <c r="M15" s="3" t="n">
        <f aca="false">IF(ISNUMBER(A15), (IF(175.508&lt; A15,L15, TRUNC(10^(0.75194503*((LOG((A15/175.508)/LOG(10))*(LOG((A15/175.508)/LOG(10)))))),4)*L15)), 0)</f>
        <v>159.4144</v>
      </c>
      <c r="N15" s="3" t="n">
        <f aca="false">IF(ISNUMBER(A15), (IF(175.508&lt; A15,L15, TRUNC(10^(0.75194503*((LOG((A15/175.508)/LOG(10))*(LOG((A15/175.508)/LOG(10)))))),4)*L15)), 0)</f>
        <v>159.4144</v>
      </c>
      <c r="O15" s="3"/>
      <c r="P15" s="3"/>
      <c r="Q15" s="7"/>
    </row>
    <row r="16" customFormat="false" ht="15" hidden="false" customHeight="true" outlineLevel="0" collapsed="false">
      <c r="A16" s="3"/>
      <c r="B16" s="3"/>
      <c r="C16" s="3"/>
      <c r="D16" s="3"/>
      <c r="E16" s="3"/>
      <c r="F16" s="3"/>
      <c r="G16" s="3" t="n">
        <f aca="false">IF(MAX(D16:F16)&lt;0,0,MAX(D16:F16))</f>
        <v>0</v>
      </c>
      <c r="H16" s="3"/>
      <c r="I16" s="3"/>
      <c r="J16" s="3"/>
      <c r="K16" s="3" t="n">
        <f aca="false">IF(MAX(H16:J16)&lt;0,0,MAX(H16:J16))</f>
        <v>0</v>
      </c>
      <c r="L16" s="3" t="n">
        <f aca="false">SUM(G16,K16)</f>
        <v>0</v>
      </c>
      <c r="M16" s="3" t="n">
        <f aca="false">IF(ISNUMBER(A16), (IF(175.508&lt; A16,L16, TRUNC(10^(0.75194503*((LOG((A16/175.508)/LOG(10))*(LOG((A16/175.508)/LOG(10)))))),4)*L16)), 0)</f>
        <v>0</v>
      </c>
      <c r="N16" s="3" t="n">
        <f aca="false">IF(ISNUMBER(A16), (IF(175.508&lt; A16,L16, TRUNC(10^(0.75194503*((LOG((A16/175.508)/LOG(10))*(LOG((A16/175.508)/LOG(10)))))),4)*L16)), 0)</f>
        <v>0</v>
      </c>
      <c r="O16" s="3"/>
      <c r="P16" s="3"/>
      <c r="Q16" s="7"/>
    </row>
    <row r="17" customFormat="false" ht="18.95" hidden="false" customHeight="true" outlineLevel="0" collapsed="false">
      <c r="A17" s="3" t="s">
        <v>46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customFormat="false" ht="15.75" hidden="false" customHeight="true" outlineLevel="0" collapsed="false">
      <c r="A18" s="3" t="n">
        <v>60</v>
      </c>
      <c r="B18" s="3" t="s">
        <v>60</v>
      </c>
      <c r="C18" s="3" t="n">
        <v>2005</v>
      </c>
      <c r="D18" s="3" t="n">
        <v>35</v>
      </c>
      <c r="E18" s="3" t="n">
        <v>38</v>
      </c>
      <c r="F18" s="3" t="n">
        <v>40</v>
      </c>
      <c r="G18" s="3" t="n">
        <f aca="false">IF(MAX(D18:F18)&lt;0,0,MAX(D18:F18))</f>
        <v>40</v>
      </c>
      <c r="H18" s="3" t="n">
        <v>50</v>
      </c>
      <c r="I18" s="3" t="n">
        <v>52</v>
      </c>
      <c r="J18" s="3" t="n">
        <v>-55</v>
      </c>
      <c r="K18" s="3" t="n">
        <f aca="false">IF(MAX(H18:J18)&lt;0,0,MAX(H18:J18))</f>
        <v>52</v>
      </c>
      <c r="L18" s="3" t="n">
        <f aca="false">SUM(G18,K18)</f>
        <v>92</v>
      </c>
      <c r="M18" s="3" t="n">
        <f aca="false">IF(ISNUMBER(A18), (IF(175.508&lt; A18,L18, TRUNC(10^(0.75194503*((LOG((A18/175.508)/LOG(10))*(LOG((A18/175.508)/LOG(10)))))),4)*L18)), 0)</f>
        <v>134.0164</v>
      </c>
      <c r="N18" s="3" t="n">
        <f aca="false">IF(ISNUMBER(A18), (IF(174.393&lt; A18,L18, TRUNC(10^(0.794358141*((LOG((A18/174.393)/LOG(10))*(LOG((A18/174.393)/LOG(10)))))),4)*L18)), 0)</f>
        <v>136.252</v>
      </c>
      <c r="O18" s="37"/>
      <c r="P18" s="37"/>
      <c r="Q18" s="37" t="s">
        <v>39</v>
      </c>
    </row>
    <row r="19" customFormat="false" ht="15" hidden="false" customHeight="true" outlineLevel="0" collapsed="false">
      <c r="A19" s="3" t="n">
        <v>61.2</v>
      </c>
      <c r="B19" s="3" t="s">
        <v>61</v>
      </c>
      <c r="C19" s="3" t="n">
        <v>2004</v>
      </c>
      <c r="D19" s="3" t="n">
        <v>55</v>
      </c>
      <c r="E19" s="3" t="n">
        <v>60</v>
      </c>
      <c r="F19" s="3" t="n">
        <v>-65</v>
      </c>
      <c r="G19" s="3" t="n">
        <f aca="false">IF(MAX(D19:F19)&lt;0,0,MAX(D19:F19))</f>
        <v>60</v>
      </c>
      <c r="H19" s="3" t="n">
        <v>70</v>
      </c>
      <c r="I19" s="3" t="n">
        <v>75</v>
      </c>
      <c r="J19" s="3" t="n">
        <v>-80</v>
      </c>
      <c r="K19" s="3" t="n">
        <f aca="false">IF(MAX(H19:J19)&lt;0,0,MAX(H19:J19))</f>
        <v>75</v>
      </c>
      <c r="L19" s="3" t="n">
        <f aca="false">SUM(G19,K19)</f>
        <v>135</v>
      </c>
      <c r="M19" s="3" t="n">
        <f aca="false">IF(ISNUMBER(A19), (IF(175.508&lt; A19,L19, TRUNC(10^(0.75194503*((LOG((A19/175.508)/LOG(10))*(LOG((A19/175.508)/LOG(10)))))),4)*L19)), 0)</f>
        <v>193.968</v>
      </c>
      <c r="N19" s="3" t="n">
        <f aca="false">IF(ISNUMBER(A19), (IF(174.393&lt; A19,L19, TRUNC(10^(0.794358141*((LOG((A19/174.393)/LOG(10))*(LOG((A19/174.393)/LOG(10)))))),4)*L19)), 0)</f>
        <v>197.0595</v>
      </c>
      <c r="O19" s="37"/>
      <c r="P19" s="37"/>
      <c r="Q19" s="37" t="s">
        <v>39</v>
      </c>
    </row>
    <row r="20" customFormat="false" ht="15" hidden="false" customHeight="true" outlineLevel="0" collapsed="false">
      <c r="A20" s="3"/>
      <c r="B20" s="3"/>
      <c r="C20" s="3"/>
      <c r="D20" s="3"/>
      <c r="E20" s="3"/>
      <c r="F20" s="3"/>
      <c r="G20" s="3" t="n">
        <f aca="false">IF(MAX(D20:F20)&lt;0,0,MAX(D20:F20))</f>
        <v>0</v>
      </c>
      <c r="H20" s="3"/>
      <c r="I20" s="3"/>
      <c r="J20" s="3"/>
      <c r="K20" s="3" t="n">
        <f aca="false">IF(MAX(H20:J20)&lt;0,0,MAX(H20:J20))</f>
        <v>0</v>
      </c>
      <c r="L20" s="3" t="n">
        <f aca="false">SUM(G20,K20)</f>
        <v>0</v>
      </c>
      <c r="M20" s="3" t="n">
        <f aca="false">IF(ISNUMBER(A20), (IF(175.508&lt; A20,L20, TRUNC(10^(0.75194503*((LOG((A20/175.508)/LOG(10))*(LOG((A20/175.508)/LOG(10)))))),4)*L20)), 0)</f>
        <v>0</v>
      </c>
      <c r="N20" s="3" t="n">
        <f aca="false">IF(ISNUMBER(A20), (IF(174.393&lt; A20,L20, TRUNC(10^(0.794358141*((LOG((A20/174.393)/LOG(10))*(LOG((A20/174.393)/LOG(10)))))),4)*L20)), 0)</f>
        <v>0</v>
      </c>
      <c r="O20" s="37"/>
      <c r="P20" s="37"/>
      <c r="Q20" s="37"/>
    </row>
    <row r="21" customFormat="false" ht="15.75" hidden="false" customHeight="true" outlineLevel="0" collapsed="false">
      <c r="A21" s="3"/>
      <c r="B21" s="3"/>
      <c r="C21" s="3"/>
      <c r="D21" s="3"/>
      <c r="E21" s="3"/>
      <c r="F21" s="3"/>
      <c r="G21" s="3" t="n">
        <f aca="false">IF(MAX(D21:F21)&lt;0,0,MAX(D21:F21))</f>
        <v>0</v>
      </c>
      <c r="H21" s="3"/>
      <c r="I21" s="3"/>
      <c r="J21" s="3"/>
      <c r="K21" s="3" t="n">
        <f aca="false">IF(MAX(H21:J21)&lt;0,0,MAX(H21:J21))</f>
        <v>0</v>
      </c>
      <c r="L21" s="3" t="n">
        <f aca="false">SUM(G21,K21)</f>
        <v>0</v>
      </c>
      <c r="M21" s="3" t="n">
        <f aca="false">IF(ISNUMBER(A21), (IF(175.508&lt; A21,L21, TRUNC(10^(0.75194503*((LOG((A21/175.508)/LOG(10))*(LOG((A21/175.508)/LOG(10)))))),4)*L21)), 0)</f>
        <v>0</v>
      </c>
      <c r="N21" s="3" t="n">
        <f aca="false">IF(ISNUMBER(A21), (IF(174.393&lt; A21,L21, TRUNC(10^(0.794358141*((LOG((A21/174.393)/LOG(10))*(LOG((A21/174.393)/LOG(10)))))),4)*L21)), 0)</f>
        <v>0</v>
      </c>
      <c r="O21" s="37"/>
      <c r="P21" s="37"/>
      <c r="Q21" s="37"/>
    </row>
    <row r="22" customFormat="false" ht="15.75" hidden="false" customHeight="true" outlineLevel="0" collapsed="false">
      <c r="A22" s="3"/>
      <c r="B22" s="3"/>
      <c r="C22" s="3"/>
      <c r="D22" s="3"/>
      <c r="E22" s="3"/>
      <c r="F22" s="3"/>
      <c r="G22" s="3" t="n">
        <f aca="false">IF(MAX(D22:F22)&lt;0,0,MAX(D22:F22))</f>
        <v>0</v>
      </c>
      <c r="H22" s="3"/>
      <c r="I22" s="3"/>
      <c r="J22" s="3"/>
      <c r="K22" s="3" t="n">
        <f aca="false">IF(MAX(H22:J22)&lt;0,0,MAX(H22:J22))</f>
        <v>0</v>
      </c>
      <c r="L22" s="3" t="n">
        <f aca="false">SUM(G22,K22)</f>
        <v>0</v>
      </c>
      <c r="M22" s="3" t="n">
        <f aca="false">IF(ISNUMBER(A22), (IF(175.508&lt; A22,L22, TRUNC(10^(0.75194503*((LOG((A22/175.508)/LOG(10))*(LOG((A22/175.508)/LOG(10)))))),4)*L22)), 0)</f>
        <v>0</v>
      </c>
      <c r="N22" s="3" t="n">
        <f aca="false">IF(ISNUMBER(A22), (IF(174.393&lt; A22,L22, TRUNC(10^(0.794358141*((LOG((A22/174.393)/LOG(10))*(LOG((A22/174.393)/LOG(10)))))),4)*L22)), 0)</f>
        <v>0</v>
      </c>
      <c r="O22" s="37"/>
      <c r="P22" s="37"/>
      <c r="Q22" s="37"/>
    </row>
    <row r="23" customFormat="false" ht="15" hidden="false" customHeight="true" outlineLevel="0" collapsed="false"/>
    <row r="25" customFormat="false" ht="15.75" hidden="false" customHeight="true" outlineLevel="0" collapsed="false">
      <c r="B25" s="13"/>
      <c r="C25" s="13"/>
    </row>
    <row r="26" customFormat="false" ht="14.1" hidden="false" customHeight="true" outlineLevel="0" collapsed="false">
      <c r="B26" s="0" t="s">
        <v>49</v>
      </c>
      <c r="C26" s="0" t="s">
        <v>62</v>
      </c>
    </row>
  </sheetData>
  <mergeCells count="19">
    <mergeCell ref="A1:O1"/>
    <mergeCell ref="A3:B3"/>
    <mergeCell ref="C3:J3"/>
    <mergeCell ref="K3:O3"/>
    <mergeCell ref="D5:G5"/>
    <mergeCell ref="H5:K5"/>
    <mergeCell ref="O5:O6"/>
    <mergeCell ref="P5:P6"/>
    <mergeCell ref="Q5:Q6"/>
    <mergeCell ref="A7:N7"/>
    <mergeCell ref="O8:O11"/>
    <mergeCell ref="P8:P11"/>
    <mergeCell ref="Q8:Q11"/>
    <mergeCell ref="A12:N12"/>
    <mergeCell ref="O13:O16"/>
    <mergeCell ref="P13:P16"/>
    <mergeCell ref="Q13:Q16"/>
    <mergeCell ref="A17:N17"/>
    <mergeCell ref="B25:C25"/>
  </mergeCells>
  <conditionalFormatting sqref="A17:N22 A8:N15">
    <cfRule type="cellIs" priority="2" operator="lessThan" aboveAverage="0" equalAverage="0" bottom="0" percent="0" rank="0" text="" dxfId="0">
      <formula>0</formula>
    </cfRule>
  </conditionalFormatting>
  <conditionalFormatting sqref="A16:N16">
    <cfRule type="cellIs" priority="3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2006-10-17T13:37:20Z</dcterms:created>
  <dc:creator>Kovac Dusan</dc:creator>
  <dc:description/>
  <dc:language>cs</dc:language>
  <cp:lastModifiedBy/>
  <dcterms:modified xsi:type="dcterms:W3CDTF">2019-03-18T18:50:52Z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