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 defaultThemeVersion="124226"/>
  <bookViews>
    <workbookView xWindow="360" yWindow="120" windowWidth="11280" windowHeight="6228"/>
  </bookViews>
  <sheets>
    <sheet name="Junioři" sheetId="1" r:id="rId1"/>
  </sheets>
  <definedNames>
    <definedName name="_xlnm._FilterDatabase" localSheetId="0" hidden="1">Junioři!$A$4:$N$48</definedName>
  </definedNames>
  <calcPr calcId="145621"/>
</workbook>
</file>

<file path=xl/calcChain.xml><?xml version="1.0" encoding="utf-8"?>
<calcChain xmlns="http://schemas.openxmlformats.org/spreadsheetml/2006/main">
  <c r="L8" i="1" l="1"/>
  <c r="L9" i="1"/>
  <c r="L10" i="1"/>
  <c r="L11" i="1"/>
  <c r="L14" i="1"/>
  <c r="L15" i="1"/>
  <c r="L16" i="1"/>
  <c r="L7" i="1"/>
  <c r="H30" i="1"/>
  <c r="H9" i="1" l="1"/>
  <c r="N42" i="1"/>
  <c r="N43" i="1"/>
  <c r="N44" i="1"/>
  <c r="N45" i="1"/>
  <c r="N46" i="1"/>
  <c r="N47" i="1"/>
  <c r="L47" i="1"/>
  <c r="H47" i="1"/>
  <c r="L46" i="1"/>
  <c r="H46" i="1"/>
  <c r="L45" i="1"/>
  <c r="H45" i="1"/>
  <c r="L44" i="1"/>
  <c r="H44" i="1"/>
  <c r="L43" i="1"/>
  <c r="H43" i="1"/>
  <c r="L42" i="1"/>
  <c r="H42" i="1"/>
  <c r="L40" i="1"/>
  <c r="H40" i="1"/>
  <c r="L39" i="1"/>
  <c r="H39" i="1"/>
  <c r="L38" i="1"/>
  <c r="H38" i="1"/>
  <c r="L37" i="1"/>
  <c r="H37" i="1"/>
  <c r="L36" i="1"/>
  <c r="H36" i="1"/>
  <c r="L35" i="1"/>
  <c r="H35" i="1"/>
  <c r="H33" i="1"/>
  <c r="L33" i="1"/>
  <c r="H32" i="1"/>
  <c r="L32" i="1"/>
  <c r="H31" i="1"/>
  <c r="L31" i="1"/>
  <c r="L30" i="1"/>
  <c r="H29" i="1"/>
  <c r="L29" i="1"/>
  <c r="H28" i="1"/>
  <c r="L28" i="1"/>
  <c r="H26" i="1"/>
  <c r="L26" i="1"/>
  <c r="H25" i="1"/>
  <c r="L25" i="1"/>
  <c r="H24" i="1"/>
  <c r="L24" i="1"/>
  <c r="H23" i="1"/>
  <c r="L23" i="1"/>
  <c r="H22" i="1"/>
  <c r="L22" i="1"/>
  <c r="H21" i="1"/>
  <c r="L21" i="1"/>
  <c r="H19" i="1"/>
  <c r="L19" i="1"/>
  <c r="H18" i="1"/>
  <c r="L18" i="1"/>
  <c r="H17" i="1"/>
  <c r="L17" i="1"/>
  <c r="H16" i="1"/>
  <c r="H15" i="1"/>
  <c r="H14" i="1"/>
  <c r="H10" i="1"/>
  <c r="H11" i="1"/>
  <c r="H8" i="1"/>
  <c r="H6" i="1"/>
  <c r="L6" i="1"/>
  <c r="H7" i="1"/>
  <c r="N48" i="1" l="1"/>
  <c r="M43" i="1"/>
  <c r="M44" i="1"/>
  <c r="M45" i="1"/>
  <c r="M47" i="1"/>
  <c r="M18" i="1"/>
  <c r="N18" i="1" s="1"/>
  <c r="M25" i="1"/>
  <c r="N25" i="1" s="1"/>
  <c r="M15" i="1"/>
  <c r="N15" i="1" s="1"/>
  <c r="M31" i="1"/>
  <c r="N31" i="1" s="1"/>
  <c r="M9" i="1"/>
  <c r="N9" i="1" s="1"/>
  <c r="M35" i="1"/>
  <c r="N35" i="1" s="1"/>
  <c r="M40" i="1"/>
  <c r="N40" i="1" s="1"/>
  <c r="M39" i="1"/>
  <c r="N39" i="1" s="1"/>
  <c r="M38" i="1"/>
  <c r="N38" i="1" s="1"/>
  <c r="M36" i="1"/>
  <c r="N36" i="1" s="1"/>
  <c r="M32" i="1"/>
  <c r="N32" i="1" s="1"/>
  <c r="M33" i="1"/>
  <c r="N33" i="1" s="1"/>
  <c r="M23" i="1"/>
  <c r="N23" i="1" s="1"/>
  <c r="M24" i="1"/>
  <c r="N24" i="1" s="1"/>
  <c r="M26" i="1"/>
  <c r="N26" i="1" s="1"/>
  <c r="M17" i="1"/>
  <c r="N17" i="1" s="1"/>
  <c r="M19" i="1"/>
  <c r="N19" i="1" s="1"/>
  <c r="M14" i="1"/>
  <c r="N14" i="1" s="1"/>
  <c r="M22" i="1"/>
  <c r="N22" i="1" s="1"/>
  <c r="M37" i="1"/>
  <c r="N37" i="1" s="1"/>
  <c r="M42" i="1"/>
  <c r="M46" i="1"/>
  <c r="M30" i="1"/>
  <c r="N30" i="1" s="1"/>
  <c r="M16" i="1"/>
  <c r="N16" i="1" s="1"/>
  <c r="M29" i="1"/>
  <c r="N29" i="1" s="1"/>
  <c r="M28" i="1"/>
  <c r="N28" i="1" s="1"/>
  <c r="M21" i="1"/>
  <c r="N21" i="1" s="1"/>
  <c r="M7" i="1"/>
  <c r="N7" i="1" s="1"/>
  <c r="M6" i="1"/>
  <c r="N6" i="1" s="1"/>
  <c r="M10" i="1"/>
  <c r="N10" i="1" s="1"/>
  <c r="M8" i="1"/>
  <c r="N8" i="1" s="1"/>
  <c r="M11" i="1"/>
  <c r="N11" i="1" s="1"/>
  <c r="N20" i="1" l="1"/>
  <c r="N27" i="1"/>
  <c r="N41" i="1"/>
  <c r="N34" i="1"/>
  <c r="N13" i="1"/>
</calcChain>
</file>

<file path=xl/sharedStrings.xml><?xml version="1.0" encoding="utf-8"?>
<sst xmlns="http://schemas.openxmlformats.org/spreadsheetml/2006/main" count="64" uniqueCount="59">
  <si>
    <t xml:space="preserve">    Český svaz vzpírání</t>
  </si>
  <si>
    <t>Těl.hm.</t>
  </si>
  <si>
    <t>Jméno</t>
  </si>
  <si>
    <t>Oddíl</t>
  </si>
  <si>
    <t>Trh</t>
  </si>
  <si>
    <t>Nadhoz</t>
  </si>
  <si>
    <t>Dvojboj</t>
  </si>
  <si>
    <t>Sinclair</t>
  </si>
  <si>
    <t>I.</t>
  </si>
  <si>
    <t>II.</t>
  </si>
  <si>
    <t>III.</t>
  </si>
  <si>
    <t>Zap.</t>
  </si>
  <si>
    <t>Ročník</t>
  </si>
  <si>
    <t>TJ Holešov "A"</t>
  </si>
  <si>
    <t>TJ SOUZ Boskovice</t>
  </si>
  <si>
    <t>Místo konání: Zlín</t>
  </si>
  <si>
    <t xml:space="preserve">TJ Nový Hrozenkov  </t>
  </si>
  <si>
    <t>Pompa Lukáš</t>
  </si>
  <si>
    <t>Podškubka Tomáš</t>
  </si>
  <si>
    <t>Šesták Dominik</t>
  </si>
  <si>
    <t>2. Kolo ligy juniorů -C-, ZLÍN 2020</t>
  </si>
  <si>
    <t>Termín: 20. 6. 2020</t>
  </si>
  <si>
    <t>nar.</t>
  </si>
  <si>
    <t>Gajdůšek Jakub</t>
  </si>
  <si>
    <t>Bukovjan Matyáš</t>
  </si>
  <si>
    <t>Zapalač Jakub</t>
  </si>
  <si>
    <t>Zapalač Ondřej</t>
  </si>
  <si>
    <t>Kocurek Jan</t>
  </si>
  <si>
    <t>Staněk David</t>
  </si>
  <si>
    <t>Šikula Libor</t>
  </si>
  <si>
    <t>Komárek Lukáš</t>
  </si>
  <si>
    <t>Komárek Dominik</t>
  </si>
  <si>
    <t>Parolek Jan</t>
  </si>
  <si>
    <t>Plevová Anna Marie</t>
  </si>
  <si>
    <t>Kocháň Ondřej</t>
  </si>
  <si>
    <t>Vašíček Tomáš</t>
  </si>
  <si>
    <t>Tichý Karel</t>
  </si>
  <si>
    <t>Novotný Martin</t>
  </si>
  <si>
    <t>Vogel Arnošt</t>
  </si>
  <si>
    <t>Kolář Jan</t>
  </si>
  <si>
    <t>Šimčík Vojtěch</t>
  </si>
  <si>
    <t>Kolář David</t>
  </si>
  <si>
    <t>Kořínek Vít</t>
  </si>
  <si>
    <t>TJ Holešov "B" mimo soutěž</t>
  </si>
  <si>
    <t>1. místo</t>
  </si>
  <si>
    <t>2. místo</t>
  </si>
  <si>
    <t>3. místo</t>
  </si>
  <si>
    <t>4. místo</t>
  </si>
  <si>
    <t>TJ Sokol JS Zlín - 5</t>
  </si>
  <si>
    <r>
      <rPr>
        <b/>
        <sz val="9"/>
        <rFont val="Arial"/>
        <family val="2"/>
        <charset val="238"/>
      </rPr>
      <t>Rozhodčí: VR + TR,</t>
    </r>
    <r>
      <rPr>
        <sz val="9"/>
        <rFont val="Arial"/>
        <family val="2"/>
        <charset val="238"/>
      </rPr>
      <t xml:space="preserve"> Ing. J. Kaláčová + Váha-L. Doležel, prkno - J. Vybíral, O. Kužílek, J. Juřica,  časomíra - P. Jančík.</t>
    </r>
  </si>
  <si>
    <r>
      <rPr>
        <b/>
        <sz val="9"/>
        <rFont val="Arial"/>
        <family val="2"/>
        <charset val="238"/>
      </rPr>
      <t>Technický rozhodčí:</t>
    </r>
    <r>
      <rPr>
        <sz val="9"/>
        <rFont val="Arial"/>
        <family val="2"/>
        <charset val="238"/>
      </rPr>
      <t xml:space="preserve"> L. Doležel  </t>
    </r>
  </si>
  <si>
    <r>
      <rPr>
        <b/>
        <sz val="9"/>
        <rFont val="Arial"/>
        <family val="2"/>
        <charset val="238"/>
      </rPr>
      <t xml:space="preserve">Zapisovatel: </t>
    </r>
    <r>
      <rPr>
        <sz val="9"/>
        <rFont val="Arial"/>
        <family val="2"/>
        <charset val="238"/>
      </rPr>
      <t>Svobodová</t>
    </r>
  </si>
  <si>
    <t>Vogel Arnošt - český rekord v nadhozu 153 kg, český rekord v dvojboji 278 kg</t>
  </si>
  <si>
    <t>Pořadí po dvou kolech:</t>
  </si>
  <si>
    <t>1. Holešov - 2771,8111</t>
  </si>
  <si>
    <t>2. Boskovice - 2060,2096</t>
  </si>
  <si>
    <t>3. Zlín - 1993,3891</t>
  </si>
  <si>
    <t>4. Nový Hrozenkov - 1428,1079</t>
  </si>
  <si>
    <t>5. Holešov -B-, 755,1527 - MIMO SOUTĚŽ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</si>
</sst>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0.0000"/>
  </numFmts>
  <fonts count="10" x14ac:knownFonts="1">
    <font>
      <sz val="10"/>
      <name val="Arial"/>
      <charset val="238"/>
    </font>
    <font>
      <sz val="8"/>
      <name val="Arial"/>
      <charset val="238"/>
    </font>
    <font>
      <b/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9"/>
      <color rgb="FF0000CC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hair">
        <color indexed="8"/>
      </top>
      <bottom style="hair">
        <color indexed="8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/>
      <bottom style="thin">
        <color indexed="0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0"/>
      </left>
      <right/>
      <top style="thin">
        <color indexed="0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0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0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0"/>
      </top>
      <bottom style="hair">
        <color indexed="8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0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thin">
        <color indexed="0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0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3" fillId="0" borderId="0" xfId="0" applyNumberFormat="1" applyFont="1"/>
    <xf numFmtId="0" fontId="3" fillId="0" borderId="0" xfId="0" applyFont="1"/>
    <xf numFmtId="0" fontId="4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" fillId="0" borderId="8" xfId="0" applyFont="1" applyBorder="1" applyAlignment="1">
      <alignment horizontal="centerContinuous"/>
    </xf>
    <xf numFmtId="0" fontId="2" fillId="0" borderId="9" xfId="0" applyFont="1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0" fontId="4" fillId="0" borderId="17" xfId="0" applyFont="1" applyBorder="1" applyAlignment="1">
      <alignment horizont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2" fontId="5" fillId="0" borderId="18" xfId="0" applyNumberFormat="1" applyFont="1" applyBorder="1" applyAlignment="1">
      <alignment horizontal="right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1" fontId="5" fillId="0" borderId="27" xfId="0" applyNumberFormat="1" applyFont="1" applyBorder="1" applyAlignment="1">
      <alignment horizontal="center"/>
    </xf>
    <xf numFmtId="1" fontId="5" fillId="0" borderId="19" xfId="0" applyNumberFormat="1" applyFont="1" applyBorder="1" applyAlignment="1">
      <alignment horizontal="center"/>
    </xf>
    <xf numFmtId="1" fontId="2" fillId="0" borderId="19" xfId="0" applyNumberFormat="1" applyFont="1" applyBorder="1" applyAlignment="1">
      <alignment horizontal="center"/>
    </xf>
    <xf numFmtId="1" fontId="2" fillId="0" borderId="27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right"/>
    </xf>
    <xf numFmtId="2" fontId="5" fillId="0" borderId="5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" fontId="5" fillId="0" borderId="28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28" xfId="0" applyNumberFormat="1" applyFont="1" applyBorder="1" applyAlignment="1">
      <alignment horizontal="center"/>
    </xf>
    <xf numFmtId="1" fontId="5" fillId="0" borderId="28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1" fontId="5" fillId="0" borderId="28" xfId="0" quotePrefix="1" applyNumberFormat="1" applyFont="1" applyFill="1" applyBorder="1" applyAlignment="1">
      <alignment horizontal="center"/>
    </xf>
    <xf numFmtId="2" fontId="5" fillId="0" borderId="6" xfId="0" applyNumberFormat="1" applyFont="1" applyBorder="1" applyAlignment="1">
      <alignment horizontal="right"/>
    </xf>
    <xf numFmtId="0" fontId="5" fillId="0" borderId="2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1" fontId="5" fillId="0" borderId="29" xfId="0" applyNumberFormat="1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29" xfId="0" applyNumberFormat="1" applyFont="1" applyBorder="1" applyAlignment="1">
      <alignment horizontal="center"/>
    </xf>
    <xf numFmtId="165" fontId="2" fillId="0" borderId="2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1" fontId="5" fillId="2" borderId="28" xfId="0" applyNumberFormat="1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1" fontId="5" fillId="2" borderId="28" xfId="0" quotePrefix="1" applyNumberFormat="1" applyFont="1" applyFill="1" applyBorder="1" applyAlignment="1">
      <alignment horizontal="center"/>
    </xf>
    <xf numFmtId="1" fontId="5" fillId="0" borderId="28" xfId="0" quotePrefix="1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" fontId="5" fillId="3" borderId="27" xfId="0" applyNumberFormat="1" applyFont="1" applyFill="1" applyBorder="1" applyAlignment="1">
      <alignment horizontal="center"/>
    </xf>
    <xf numFmtId="1" fontId="3" fillId="3" borderId="28" xfId="0" applyNumberFormat="1" applyFont="1" applyFill="1" applyBorder="1" applyAlignment="1">
      <alignment horizontal="center"/>
    </xf>
    <xf numFmtId="1" fontId="5" fillId="3" borderId="28" xfId="0" applyNumberFormat="1" applyFont="1" applyFill="1" applyBorder="1" applyAlignment="1">
      <alignment horizontal="center"/>
    </xf>
    <xf numFmtId="1" fontId="5" fillId="3" borderId="19" xfId="0" applyNumberFormat="1" applyFont="1" applyFill="1" applyBorder="1" applyAlignment="1">
      <alignment horizontal="center"/>
    </xf>
    <xf numFmtId="1" fontId="5" fillId="3" borderId="1" xfId="0" applyNumberFormat="1" applyFont="1" applyFill="1" applyBorder="1" applyAlignment="1">
      <alignment horizontal="center"/>
    </xf>
    <xf numFmtId="1" fontId="5" fillId="3" borderId="28" xfId="0" quotePrefix="1" applyNumberFormat="1" applyFont="1" applyFill="1" applyBorder="1" applyAlignment="1">
      <alignment horizontal="center"/>
    </xf>
    <xf numFmtId="1" fontId="2" fillId="0" borderId="31" xfId="0" applyNumberFormat="1" applyFont="1" applyBorder="1" applyAlignment="1">
      <alignment horizontal="center"/>
    </xf>
    <xf numFmtId="165" fontId="2" fillId="0" borderId="2" xfId="0" applyNumberFormat="1" applyFont="1" applyBorder="1" applyAlignment="1">
      <alignment horizontal="right"/>
    </xf>
    <xf numFmtId="2" fontId="5" fillId="0" borderId="32" xfId="0" applyNumberFormat="1" applyFont="1" applyBorder="1" applyAlignment="1">
      <alignment horizontal="right"/>
    </xf>
    <xf numFmtId="0" fontId="5" fillId="0" borderId="30" xfId="0" applyFont="1" applyBorder="1" applyAlignment="1">
      <alignment horizontal="left"/>
    </xf>
    <xf numFmtId="0" fontId="5" fillId="0" borderId="33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1" fontId="5" fillId="0" borderId="34" xfId="0" applyNumberFormat="1" applyFont="1" applyFill="1" applyBorder="1" applyAlignment="1">
      <alignment horizontal="center"/>
    </xf>
    <xf numFmtId="1" fontId="5" fillId="0" borderId="30" xfId="0" applyNumberFormat="1" applyFont="1" applyBorder="1" applyAlignment="1">
      <alignment horizontal="center"/>
    </xf>
    <xf numFmtId="1" fontId="2" fillId="0" borderId="30" xfId="0" applyNumberFormat="1" applyFont="1" applyBorder="1" applyAlignment="1">
      <alignment horizontal="center"/>
    </xf>
    <xf numFmtId="1" fontId="5" fillId="0" borderId="30" xfId="0" applyNumberFormat="1" applyFont="1" applyFill="1" applyBorder="1" applyAlignment="1">
      <alignment horizontal="center"/>
    </xf>
    <xf numFmtId="1" fontId="5" fillId="0" borderId="34" xfId="0" quotePrefix="1" applyNumberFormat="1" applyFont="1" applyFill="1" applyBorder="1" applyAlignment="1">
      <alignment horizontal="center"/>
    </xf>
    <xf numFmtId="1" fontId="2" fillId="0" borderId="34" xfId="0" applyNumberFormat="1" applyFont="1" applyBorder="1" applyAlignment="1">
      <alignment horizontal="center"/>
    </xf>
    <xf numFmtId="165" fontId="5" fillId="0" borderId="30" xfId="0" applyNumberFormat="1" applyFont="1" applyBorder="1" applyAlignment="1">
      <alignment horizontal="right"/>
    </xf>
    <xf numFmtId="0" fontId="2" fillId="5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165" fontId="6" fillId="0" borderId="21" xfId="0" applyNumberFormat="1" applyFont="1" applyBorder="1" applyAlignment="1">
      <alignment horizontal="right"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3" fillId="4" borderId="0" xfId="0" applyFont="1" applyFill="1"/>
    <xf numFmtId="0" fontId="6" fillId="4" borderId="0" xfId="0" applyFont="1" applyFill="1"/>
    <xf numFmtId="0" fontId="3" fillId="0" borderId="16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8" fillId="4" borderId="0" xfId="0" applyNumberFormat="1" applyFont="1" applyFill="1" applyAlignment="1">
      <alignment horizontal="center" vertical="center"/>
    </xf>
    <xf numFmtId="0" fontId="9" fillId="5" borderId="0" xfId="0" applyFont="1" applyFill="1" applyAlignment="1">
      <alignment horizontal="left"/>
    </xf>
    <xf numFmtId="0" fontId="9" fillId="5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/>
    <xf numFmtId="0" fontId="9" fillId="0" borderId="0" xfId="0" applyFont="1"/>
    <xf numFmtId="0" fontId="7" fillId="0" borderId="0" xfId="0" applyFont="1"/>
  </cellXfs>
  <cellStyles count="1">
    <cellStyle name="Normální" xfId="0" builtinId="0"/>
  </cellStyles>
  <dxfs count="2"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CC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O60"/>
  <sheetViews>
    <sheetView tabSelected="1" showWhiteSpace="0" view="pageLayout" topLeftCell="A20" workbookViewId="0">
      <selection activeCell="I56" sqref="I56"/>
    </sheetView>
  </sheetViews>
  <sheetFormatPr defaultColWidth="9.109375" defaultRowHeight="11.4" x14ac:dyDescent="0.2"/>
  <cols>
    <col min="1" max="1" width="6.33203125" style="4" customWidth="1"/>
    <col min="2" max="2" width="19.109375" style="4" customWidth="1"/>
    <col min="3" max="3" width="5" style="4" customWidth="1"/>
    <col min="4" max="4" width="19.33203125" style="4" customWidth="1"/>
    <col min="5" max="5" width="5.44140625" style="4" customWidth="1"/>
    <col min="6" max="7" width="5.33203125" style="4" customWidth="1"/>
    <col min="8" max="8" width="6.44140625" style="4" customWidth="1"/>
    <col min="9" max="11" width="5.33203125" style="4" customWidth="1"/>
    <col min="12" max="12" width="5.5546875" style="4" customWidth="1"/>
    <col min="13" max="13" width="5.88671875" style="4" customWidth="1"/>
    <col min="14" max="14" width="9.6640625" style="4" customWidth="1"/>
    <col min="15" max="15" width="10.6640625" style="3" customWidth="1"/>
    <col min="16" max="16384" width="9.109375" style="4"/>
  </cols>
  <sheetData>
    <row r="1" spans="1:15" ht="17.399999999999999" x14ac:dyDescent="0.2">
      <c r="A1" s="90" t="s">
        <v>20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5" ht="15.75" customHeight="1" x14ac:dyDescent="0.3">
      <c r="A2" s="91" t="s">
        <v>21</v>
      </c>
      <c r="B2" s="91"/>
      <c r="C2" s="93" t="s">
        <v>0</v>
      </c>
      <c r="D2" s="93"/>
      <c r="E2" s="93"/>
      <c r="F2" s="93"/>
      <c r="G2" s="93"/>
      <c r="H2" s="93"/>
      <c r="I2" s="93"/>
      <c r="J2" s="93"/>
      <c r="K2" s="93"/>
      <c r="L2" s="92" t="s">
        <v>15</v>
      </c>
      <c r="M2" s="92"/>
      <c r="N2" s="92"/>
    </row>
    <row r="3" spans="1:15" ht="9.75" customHeight="1" thickBot="1" x14ac:dyDescent="0.2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1:15" ht="12.6" thickBot="1" x14ac:dyDescent="0.3">
      <c r="A4" s="5" t="s">
        <v>1</v>
      </c>
      <c r="B4" s="6" t="s">
        <v>2</v>
      </c>
      <c r="C4" s="5" t="s">
        <v>12</v>
      </c>
      <c r="D4" s="7" t="s">
        <v>3</v>
      </c>
      <c r="E4" s="8" t="s">
        <v>4</v>
      </c>
      <c r="F4" s="9"/>
      <c r="G4" s="9"/>
      <c r="H4" s="10"/>
      <c r="I4" s="8" t="s">
        <v>5</v>
      </c>
      <c r="J4" s="9"/>
      <c r="K4" s="9"/>
      <c r="L4" s="10"/>
      <c r="M4" s="11" t="s">
        <v>6</v>
      </c>
      <c r="N4" s="6" t="s">
        <v>7</v>
      </c>
    </row>
    <row r="5" spans="1:15" ht="12.6" thickBot="1" x14ac:dyDescent="0.3">
      <c r="A5" s="12"/>
      <c r="B5" s="13"/>
      <c r="C5" s="14" t="s">
        <v>22</v>
      </c>
      <c r="D5" s="13"/>
      <c r="E5" s="15" t="s">
        <v>8</v>
      </c>
      <c r="F5" s="16" t="s">
        <v>9</v>
      </c>
      <c r="G5" s="17" t="s">
        <v>10</v>
      </c>
      <c r="H5" s="16" t="s">
        <v>11</v>
      </c>
      <c r="I5" s="17" t="s">
        <v>8</v>
      </c>
      <c r="J5" s="16" t="s">
        <v>9</v>
      </c>
      <c r="K5" s="17" t="s">
        <v>10</v>
      </c>
      <c r="L5" s="16" t="s">
        <v>11</v>
      </c>
      <c r="M5" s="18"/>
      <c r="N5" s="19"/>
    </row>
    <row r="6" spans="1:15" ht="12" x14ac:dyDescent="0.25">
      <c r="A6" s="20">
        <v>149.80000000000001</v>
      </c>
      <c r="B6" s="21" t="s">
        <v>24</v>
      </c>
      <c r="C6" s="22">
        <v>2003</v>
      </c>
      <c r="D6" s="23"/>
      <c r="E6" s="54">
        <v>65</v>
      </c>
      <c r="F6" s="25">
        <v>-70</v>
      </c>
      <c r="G6" s="54">
        <v>70</v>
      </c>
      <c r="H6" s="26">
        <f t="shared" ref="H6:H11" si="0">IF(MAX(E6:G6)&lt;0,0,MAX(E6:G6))</f>
        <v>70</v>
      </c>
      <c r="I6" s="54">
        <v>70</v>
      </c>
      <c r="J6" s="57">
        <v>80</v>
      </c>
      <c r="K6" s="54">
        <v>95</v>
      </c>
      <c r="L6" s="26">
        <f t="shared" ref="L6:L16" si="1">IF(MAX(I6:K6)&lt;0,0,MAX(I6:K6))</f>
        <v>95</v>
      </c>
      <c r="M6" s="27">
        <f t="shared" ref="M6:M11" si="2">SUM(H6,L6)</f>
        <v>165</v>
      </c>
      <c r="N6" s="28">
        <f>IF(ISNUMBER(A6), (IF(175.508&lt; A6,M6, TRUNC(10^(0.75194503*((LOG((A6/175.508)/LOG(10))*(LOG((A6/175.508)/LOG(10)))))),4)*M6)), 0)</f>
        <v>166.35300000000001</v>
      </c>
      <c r="O6" s="4"/>
    </row>
    <row r="7" spans="1:15" ht="12" x14ac:dyDescent="0.25">
      <c r="A7" s="29">
        <v>86.2</v>
      </c>
      <c r="B7" s="30" t="s">
        <v>25</v>
      </c>
      <c r="C7" s="31">
        <v>2002</v>
      </c>
      <c r="D7" s="32"/>
      <c r="E7" s="55">
        <v>70</v>
      </c>
      <c r="F7" s="58">
        <v>75</v>
      </c>
      <c r="G7" s="33">
        <v>-80</v>
      </c>
      <c r="H7" s="35">
        <f t="shared" si="0"/>
        <v>75</v>
      </c>
      <c r="I7" s="56">
        <v>85</v>
      </c>
      <c r="J7" s="58">
        <v>90</v>
      </c>
      <c r="K7" s="56">
        <v>100</v>
      </c>
      <c r="L7" s="26">
        <f t="shared" si="1"/>
        <v>100</v>
      </c>
      <c r="M7" s="36">
        <f t="shared" si="2"/>
        <v>175</v>
      </c>
      <c r="N7" s="28">
        <f t="shared" ref="N7:N47" si="3">IF(ISNUMBER(A7), (IF(175.508&lt; A7,M7, TRUNC(10^(0.75194503*((LOG((A7/175.508)/LOG(10))*(LOG((A7/175.508)/LOG(10)))))),4)*M7)), 0)</f>
        <v>206.41249999999999</v>
      </c>
      <c r="O7" s="4"/>
    </row>
    <row r="8" spans="1:15" ht="12" x14ac:dyDescent="0.25">
      <c r="A8" s="29">
        <v>94.3</v>
      </c>
      <c r="B8" s="30" t="s">
        <v>26</v>
      </c>
      <c r="C8" s="31">
        <v>2007</v>
      </c>
      <c r="D8" s="73" t="s">
        <v>47</v>
      </c>
      <c r="E8" s="56">
        <v>27</v>
      </c>
      <c r="F8" s="58">
        <v>30</v>
      </c>
      <c r="G8" s="56">
        <v>35</v>
      </c>
      <c r="H8" s="35">
        <f t="shared" si="0"/>
        <v>35</v>
      </c>
      <c r="I8" s="56">
        <v>30</v>
      </c>
      <c r="J8" s="58">
        <v>36</v>
      </c>
      <c r="K8" s="39">
        <v>-47</v>
      </c>
      <c r="L8" s="35">
        <f t="shared" si="1"/>
        <v>36</v>
      </c>
      <c r="M8" s="36">
        <f t="shared" si="2"/>
        <v>71</v>
      </c>
      <c r="N8" s="28">
        <f t="shared" si="3"/>
        <v>80.535300000000007</v>
      </c>
    </row>
    <row r="9" spans="1:15" ht="12" x14ac:dyDescent="0.25">
      <c r="A9" s="29">
        <v>96.8</v>
      </c>
      <c r="B9" s="30" t="s">
        <v>27</v>
      </c>
      <c r="C9" s="31">
        <v>2005</v>
      </c>
      <c r="D9" s="32"/>
      <c r="E9" s="56">
        <v>35</v>
      </c>
      <c r="F9" s="58">
        <v>40</v>
      </c>
      <c r="G9" s="33">
        <v>-45</v>
      </c>
      <c r="H9" s="35">
        <f t="shared" ref="H9" si="4">IF(MAX(E9:G9)&lt;0,0,MAX(E9:G9))</f>
        <v>40</v>
      </c>
      <c r="I9" s="56">
        <v>50</v>
      </c>
      <c r="J9" s="58">
        <v>55</v>
      </c>
      <c r="K9" s="39">
        <v>-60</v>
      </c>
      <c r="L9" s="35">
        <f t="shared" si="1"/>
        <v>55</v>
      </c>
      <c r="M9" s="36">
        <f t="shared" ref="M9" si="5">SUM(H9,L9)</f>
        <v>95</v>
      </c>
      <c r="N9" s="28">
        <f t="shared" ref="N9" si="6">IF(ISNUMBER(A9), (IF(175.508&lt; A9,M9, TRUNC(10^(0.75194503*((LOG((A9/175.508)/LOG(10))*(LOG((A9/175.508)/LOG(10)))))),4)*M9)), 0)</f>
        <v>106.6375</v>
      </c>
    </row>
    <row r="10" spans="1:15" ht="12" x14ac:dyDescent="0.25">
      <c r="A10" s="29">
        <v>63.7</v>
      </c>
      <c r="B10" s="30" t="s">
        <v>33</v>
      </c>
      <c r="C10" s="31">
        <v>2006</v>
      </c>
      <c r="D10" s="32"/>
      <c r="E10" s="56">
        <v>30</v>
      </c>
      <c r="F10" s="58">
        <v>33</v>
      </c>
      <c r="G10" s="56">
        <v>36</v>
      </c>
      <c r="H10" s="35">
        <f t="shared" si="0"/>
        <v>36</v>
      </c>
      <c r="I10" s="56">
        <v>40</v>
      </c>
      <c r="J10" s="58">
        <v>45</v>
      </c>
      <c r="K10" s="56">
        <v>47</v>
      </c>
      <c r="L10" s="35">
        <f t="shared" si="1"/>
        <v>47</v>
      </c>
      <c r="M10" s="36">
        <f t="shared" si="2"/>
        <v>83</v>
      </c>
      <c r="N10" s="28">
        <f t="shared" si="3"/>
        <v>116.07550000000001</v>
      </c>
      <c r="O10" s="4"/>
    </row>
    <row r="11" spans="1:15" ht="12" x14ac:dyDescent="0.25">
      <c r="A11" s="29">
        <v>65.900000000000006</v>
      </c>
      <c r="B11" s="30" t="s">
        <v>25</v>
      </c>
      <c r="C11" s="31">
        <v>2001</v>
      </c>
      <c r="D11" s="32"/>
      <c r="E11" s="56">
        <v>40</v>
      </c>
      <c r="F11" s="58">
        <v>43</v>
      </c>
      <c r="G11" s="56">
        <v>45</v>
      </c>
      <c r="H11" s="35">
        <f t="shared" si="0"/>
        <v>45</v>
      </c>
      <c r="I11" s="37">
        <v>-57</v>
      </c>
      <c r="J11" s="58">
        <v>57</v>
      </c>
      <c r="K11" s="59">
        <v>60</v>
      </c>
      <c r="L11" s="35">
        <f t="shared" si="1"/>
        <v>60</v>
      </c>
      <c r="M11" s="36">
        <f t="shared" si="2"/>
        <v>105</v>
      </c>
      <c r="N11" s="28">
        <f t="shared" si="3"/>
        <v>143.62949999999998</v>
      </c>
    </row>
    <row r="12" spans="1:15" ht="12" x14ac:dyDescent="0.25">
      <c r="A12" s="62"/>
      <c r="B12" s="63"/>
      <c r="C12" s="64"/>
      <c r="D12" s="65"/>
      <c r="E12" s="66"/>
      <c r="F12" s="67"/>
      <c r="G12" s="66"/>
      <c r="H12" s="68"/>
      <c r="I12" s="66"/>
      <c r="J12" s="69"/>
      <c r="K12" s="70"/>
      <c r="L12" s="68"/>
      <c r="M12" s="71"/>
      <c r="N12" s="72"/>
    </row>
    <row r="13" spans="1:15" ht="12" x14ac:dyDescent="0.25">
      <c r="A13" s="40"/>
      <c r="B13" s="41"/>
      <c r="C13" s="42"/>
      <c r="D13" s="2" t="s">
        <v>16</v>
      </c>
      <c r="E13" s="43"/>
      <c r="F13" s="44"/>
      <c r="G13" s="43"/>
      <c r="H13" s="45"/>
      <c r="I13" s="43"/>
      <c r="J13" s="44"/>
      <c r="K13" s="43"/>
      <c r="L13" s="60"/>
      <c r="M13" s="46"/>
      <c r="N13" s="61">
        <f>SUM(N6:N11)-MIN(N6:N11)</f>
        <v>739.10800000000006</v>
      </c>
    </row>
    <row r="14" spans="1:15" ht="12" x14ac:dyDescent="0.25">
      <c r="A14" s="20">
        <v>95.7</v>
      </c>
      <c r="B14" s="21" t="s">
        <v>28</v>
      </c>
      <c r="C14" s="22">
        <v>2005</v>
      </c>
      <c r="D14" s="23"/>
      <c r="E14" s="24">
        <v>-65</v>
      </c>
      <c r="F14" s="57">
        <v>65</v>
      </c>
      <c r="G14" s="54">
        <v>70</v>
      </c>
      <c r="H14" s="26">
        <f t="shared" ref="H14:H19" si="7">IF(MAX(E14:G14)&lt;0,0,MAX(E14:G14))</f>
        <v>70</v>
      </c>
      <c r="I14" s="54">
        <v>80</v>
      </c>
      <c r="J14" s="57">
        <v>85</v>
      </c>
      <c r="K14" s="24">
        <v>-92</v>
      </c>
      <c r="L14" s="35">
        <f t="shared" si="1"/>
        <v>85</v>
      </c>
      <c r="M14" s="27">
        <f t="shared" ref="M14:M19" si="8">SUM(H14,L14)</f>
        <v>155</v>
      </c>
      <c r="N14" s="28">
        <f t="shared" si="3"/>
        <v>174.77799999999999</v>
      </c>
      <c r="O14" s="4"/>
    </row>
    <row r="15" spans="1:15" ht="12" x14ac:dyDescent="0.25">
      <c r="A15" s="29">
        <v>79</v>
      </c>
      <c r="B15" s="30" t="s">
        <v>29</v>
      </c>
      <c r="C15" s="31">
        <v>2002</v>
      </c>
      <c r="D15" s="32"/>
      <c r="E15" s="56">
        <v>75</v>
      </c>
      <c r="F15" s="58">
        <v>85</v>
      </c>
      <c r="G15" s="56">
        <v>93</v>
      </c>
      <c r="H15" s="35">
        <f t="shared" si="7"/>
        <v>93</v>
      </c>
      <c r="I15" s="56">
        <v>105</v>
      </c>
      <c r="J15" s="58">
        <v>110</v>
      </c>
      <c r="K15" s="56">
        <v>115</v>
      </c>
      <c r="L15" s="35">
        <f t="shared" si="1"/>
        <v>115</v>
      </c>
      <c r="M15" s="36">
        <f t="shared" si="8"/>
        <v>208</v>
      </c>
      <c r="N15" s="28">
        <f t="shared" si="3"/>
        <v>256.11040000000003</v>
      </c>
      <c r="O15" s="4"/>
    </row>
    <row r="16" spans="1:15" ht="12" x14ac:dyDescent="0.25">
      <c r="A16" s="29">
        <v>67.5</v>
      </c>
      <c r="B16" s="30" t="s">
        <v>30</v>
      </c>
      <c r="C16" s="31">
        <v>2002</v>
      </c>
      <c r="D16" s="74" t="s">
        <v>45</v>
      </c>
      <c r="E16" s="56">
        <v>65</v>
      </c>
      <c r="F16" s="38">
        <v>-72</v>
      </c>
      <c r="G16" s="56">
        <v>72</v>
      </c>
      <c r="H16" s="35">
        <f t="shared" si="7"/>
        <v>72</v>
      </c>
      <c r="I16" s="56">
        <v>75</v>
      </c>
      <c r="J16" s="58">
        <v>85</v>
      </c>
      <c r="K16" s="59">
        <v>92</v>
      </c>
      <c r="L16" s="35">
        <f t="shared" si="1"/>
        <v>92</v>
      </c>
      <c r="M16" s="36">
        <f t="shared" si="8"/>
        <v>164</v>
      </c>
      <c r="N16" s="28">
        <f t="shared" si="3"/>
        <v>220.97359999999998</v>
      </c>
    </row>
    <row r="17" spans="1:15" ht="12" x14ac:dyDescent="0.25">
      <c r="A17" s="29">
        <v>72.3</v>
      </c>
      <c r="B17" s="30" t="s">
        <v>31</v>
      </c>
      <c r="C17" s="31">
        <v>2003</v>
      </c>
      <c r="D17" s="32"/>
      <c r="E17" s="56">
        <v>60</v>
      </c>
      <c r="F17" s="58">
        <v>65</v>
      </c>
      <c r="G17" s="37">
        <v>-72</v>
      </c>
      <c r="H17" s="35">
        <f t="shared" si="7"/>
        <v>65</v>
      </c>
      <c r="I17" s="56">
        <v>77</v>
      </c>
      <c r="J17" s="58">
        <v>85</v>
      </c>
      <c r="K17" s="37">
        <v>-90</v>
      </c>
      <c r="L17" s="35">
        <f t="shared" ref="L17:L19" si="9">IF(MAX(I17:K17)&lt;0,0,MAX(I17:K17))</f>
        <v>85</v>
      </c>
      <c r="M17" s="36">
        <f t="shared" si="8"/>
        <v>150</v>
      </c>
      <c r="N17" s="28">
        <f t="shared" si="3"/>
        <v>193.92</v>
      </c>
      <c r="O17" s="4"/>
    </row>
    <row r="18" spans="1:15" ht="12" x14ac:dyDescent="0.25">
      <c r="A18" s="29">
        <v>64.8</v>
      </c>
      <c r="B18" s="30" t="s">
        <v>32</v>
      </c>
      <c r="C18" s="31">
        <v>2003</v>
      </c>
      <c r="D18" s="48"/>
      <c r="E18" s="56">
        <v>45</v>
      </c>
      <c r="F18" s="58">
        <v>50</v>
      </c>
      <c r="G18" s="56">
        <v>55</v>
      </c>
      <c r="H18" s="35">
        <f t="shared" si="7"/>
        <v>55</v>
      </c>
      <c r="I18" s="56">
        <v>60</v>
      </c>
      <c r="J18" s="58">
        <v>70</v>
      </c>
      <c r="K18" s="59">
        <v>75</v>
      </c>
      <c r="L18" s="35">
        <f t="shared" si="9"/>
        <v>75</v>
      </c>
      <c r="M18" s="36">
        <f t="shared" si="8"/>
        <v>130</v>
      </c>
      <c r="N18" s="28">
        <f t="shared" si="3"/>
        <v>179.77700000000002</v>
      </c>
    </row>
    <row r="19" spans="1:15" ht="12.6" thickBot="1" x14ac:dyDescent="0.3">
      <c r="A19" s="29">
        <v>10</v>
      </c>
      <c r="B19" s="30"/>
      <c r="C19" s="31"/>
      <c r="D19" s="32"/>
      <c r="E19" s="33"/>
      <c r="F19" s="34"/>
      <c r="G19" s="49"/>
      <c r="H19" s="35">
        <f t="shared" si="7"/>
        <v>0</v>
      </c>
      <c r="I19" s="33"/>
      <c r="J19" s="50"/>
      <c r="K19" s="51"/>
      <c r="L19" s="35">
        <f t="shared" si="9"/>
        <v>0</v>
      </c>
      <c r="M19" s="36">
        <f t="shared" si="8"/>
        <v>0</v>
      </c>
      <c r="N19" s="28">
        <f t="shared" si="3"/>
        <v>0</v>
      </c>
    </row>
    <row r="20" spans="1:15" ht="12" x14ac:dyDescent="0.25">
      <c r="A20" s="40"/>
      <c r="B20" s="41"/>
      <c r="C20" s="42"/>
      <c r="D20" s="78" t="s">
        <v>14</v>
      </c>
      <c r="E20" s="43"/>
      <c r="F20" s="44"/>
      <c r="G20" s="43"/>
      <c r="H20" s="45"/>
      <c r="I20" s="43"/>
      <c r="J20" s="44"/>
      <c r="K20" s="43"/>
      <c r="L20" s="45"/>
      <c r="M20" s="46"/>
      <c r="N20" s="47">
        <f>SUM(N14:N19)-MIN(N14:N19)</f>
        <v>1025.559</v>
      </c>
    </row>
    <row r="21" spans="1:15" ht="12" x14ac:dyDescent="0.25">
      <c r="A21" s="20">
        <v>95.3</v>
      </c>
      <c r="B21" s="21" t="s">
        <v>17</v>
      </c>
      <c r="C21" s="22">
        <v>2003</v>
      </c>
      <c r="D21" s="23"/>
      <c r="E21" s="54">
        <v>73</v>
      </c>
      <c r="F21" s="57">
        <v>75</v>
      </c>
      <c r="G21" s="54">
        <v>77</v>
      </c>
      <c r="H21" s="26">
        <f t="shared" ref="H21:H26" si="10">IF(MAX(E21:G21)&lt;0,0,MAX(E21:G21))</f>
        <v>77</v>
      </c>
      <c r="I21" s="54">
        <v>100</v>
      </c>
      <c r="J21" s="57">
        <v>103</v>
      </c>
      <c r="K21" s="54">
        <v>105</v>
      </c>
      <c r="L21" s="26">
        <f t="shared" ref="L21:L26" si="11">IF(MAX(I21:K21)&lt;0,0,MAX(I21:K21))</f>
        <v>105</v>
      </c>
      <c r="M21" s="27">
        <f t="shared" ref="M21:M26" si="12">SUM(H21,L21)</f>
        <v>182</v>
      </c>
      <c r="N21" s="28">
        <f t="shared" si="3"/>
        <v>205.56899999999999</v>
      </c>
      <c r="O21" s="4"/>
    </row>
    <row r="22" spans="1:15" ht="12" x14ac:dyDescent="0.25">
      <c r="A22" s="29">
        <v>69.599999999999994</v>
      </c>
      <c r="B22" s="30" t="s">
        <v>23</v>
      </c>
      <c r="C22" s="31">
        <v>2004</v>
      </c>
      <c r="D22" s="32"/>
      <c r="E22" s="56">
        <v>26</v>
      </c>
      <c r="F22" s="34">
        <v>0</v>
      </c>
      <c r="G22" s="33">
        <v>0</v>
      </c>
      <c r="H22" s="35">
        <f t="shared" si="10"/>
        <v>26</v>
      </c>
      <c r="I22" s="56">
        <v>30</v>
      </c>
      <c r="J22" s="58">
        <v>35</v>
      </c>
      <c r="K22" s="56">
        <v>40</v>
      </c>
      <c r="L22" s="35">
        <f t="shared" si="11"/>
        <v>40</v>
      </c>
      <c r="M22" s="36">
        <f t="shared" si="12"/>
        <v>66</v>
      </c>
      <c r="N22" s="28">
        <f t="shared" si="3"/>
        <v>87.265200000000007</v>
      </c>
      <c r="O22" s="4"/>
    </row>
    <row r="23" spans="1:15" ht="12" x14ac:dyDescent="0.25">
      <c r="A23" s="29">
        <v>97.9</v>
      </c>
      <c r="B23" s="30" t="s">
        <v>34</v>
      </c>
      <c r="C23" s="31">
        <v>2003</v>
      </c>
      <c r="D23" s="73" t="s">
        <v>46</v>
      </c>
      <c r="E23" s="56">
        <v>68</v>
      </c>
      <c r="F23" s="58">
        <v>72</v>
      </c>
      <c r="G23" s="56">
        <v>75</v>
      </c>
      <c r="H23" s="35">
        <f t="shared" si="10"/>
        <v>75</v>
      </c>
      <c r="I23" s="56">
        <v>84</v>
      </c>
      <c r="J23" s="58">
        <v>90</v>
      </c>
      <c r="K23" s="39">
        <v>-95</v>
      </c>
      <c r="L23" s="35">
        <f t="shared" si="11"/>
        <v>90</v>
      </c>
      <c r="M23" s="36">
        <f t="shared" si="12"/>
        <v>165</v>
      </c>
      <c r="N23" s="28">
        <f t="shared" si="3"/>
        <v>184.42049999999998</v>
      </c>
    </row>
    <row r="24" spans="1:15" ht="12" x14ac:dyDescent="0.25">
      <c r="A24" s="29">
        <v>66.7</v>
      </c>
      <c r="B24" s="30" t="s">
        <v>19</v>
      </c>
      <c r="C24" s="31">
        <v>2000</v>
      </c>
      <c r="D24" s="32"/>
      <c r="E24" s="37">
        <v>-90</v>
      </c>
      <c r="F24" s="38">
        <v>-90</v>
      </c>
      <c r="G24" s="56">
        <v>90</v>
      </c>
      <c r="H24" s="35">
        <f t="shared" si="10"/>
        <v>90</v>
      </c>
      <c r="I24" s="56">
        <v>110</v>
      </c>
      <c r="J24" s="38">
        <v>-114</v>
      </c>
      <c r="K24" s="37">
        <v>-114</v>
      </c>
      <c r="L24" s="35">
        <f t="shared" si="11"/>
        <v>110</v>
      </c>
      <c r="M24" s="36">
        <f t="shared" si="12"/>
        <v>200</v>
      </c>
      <c r="N24" s="28">
        <f t="shared" si="3"/>
        <v>271.5</v>
      </c>
      <c r="O24" s="4"/>
    </row>
    <row r="25" spans="1:15" ht="12" x14ac:dyDescent="0.25">
      <c r="A25" s="29">
        <v>108</v>
      </c>
      <c r="B25" s="30" t="s">
        <v>18</v>
      </c>
      <c r="C25" s="31">
        <v>2003</v>
      </c>
      <c r="D25" s="48"/>
      <c r="E25" s="56">
        <v>95</v>
      </c>
      <c r="F25" s="34">
        <v>-100</v>
      </c>
      <c r="G25" s="49">
        <v>-100</v>
      </c>
      <c r="H25" s="35">
        <f t="shared" si="10"/>
        <v>95</v>
      </c>
      <c r="I25" s="56">
        <v>115</v>
      </c>
      <c r="J25" s="34">
        <v>-116</v>
      </c>
      <c r="K25" s="52">
        <v>-116</v>
      </c>
      <c r="L25" s="35">
        <f t="shared" si="11"/>
        <v>115</v>
      </c>
      <c r="M25" s="36">
        <f t="shared" si="12"/>
        <v>210</v>
      </c>
      <c r="N25" s="28">
        <f t="shared" si="3"/>
        <v>226.8</v>
      </c>
    </row>
    <row r="26" spans="1:15" ht="12.6" thickBot="1" x14ac:dyDescent="0.3">
      <c r="A26" s="29">
        <v>10</v>
      </c>
      <c r="B26" s="30"/>
      <c r="C26" s="31"/>
      <c r="D26" s="32"/>
      <c r="E26" s="33"/>
      <c r="F26" s="34"/>
      <c r="G26" s="33"/>
      <c r="H26" s="35">
        <f t="shared" si="10"/>
        <v>0</v>
      </c>
      <c r="I26" s="33"/>
      <c r="J26" s="34"/>
      <c r="K26" s="52"/>
      <c r="L26" s="35">
        <f t="shared" si="11"/>
        <v>0</v>
      </c>
      <c r="M26" s="36">
        <f t="shared" si="12"/>
        <v>0</v>
      </c>
      <c r="N26" s="28">
        <f t="shared" si="3"/>
        <v>0</v>
      </c>
    </row>
    <row r="27" spans="1:15" ht="12" x14ac:dyDescent="0.25">
      <c r="A27" s="40"/>
      <c r="B27" s="41"/>
      <c r="C27" s="42"/>
      <c r="D27" s="1" t="s">
        <v>48</v>
      </c>
      <c r="E27" s="43"/>
      <c r="F27" s="44"/>
      <c r="G27" s="43"/>
      <c r="H27" s="45"/>
      <c r="I27" s="43"/>
      <c r="J27" s="44"/>
      <c r="K27" s="43"/>
      <c r="L27" s="45"/>
      <c r="M27" s="46"/>
      <c r="N27" s="47">
        <f>SUM(N21:N26)-MIN(N21:N26)</f>
        <v>975.55469999999991</v>
      </c>
    </row>
    <row r="28" spans="1:15" ht="12" x14ac:dyDescent="0.25">
      <c r="A28" s="20">
        <v>82.1</v>
      </c>
      <c r="B28" s="21" t="s">
        <v>35</v>
      </c>
      <c r="C28" s="22">
        <v>2000</v>
      </c>
      <c r="D28" s="23"/>
      <c r="E28" s="54">
        <v>75</v>
      </c>
      <c r="F28" s="57">
        <v>85</v>
      </c>
      <c r="G28" s="54">
        <v>91</v>
      </c>
      <c r="H28" s="26">
        <f t="shared" ref="H28:H33" si="13">IF(MAX(E28:G28)&lt;0,0,MAX(E28:G28))</f>
        <v>91</v>
      </c>
      <c r="I28" s="54">
        <v>97</v>
      </c>
      <c r="J28" s="57">
        <v>105</v>
      </c>
      <c r="K28" s="54">
        <v>110</v>
      </c>
      <c r="L28" s="26">
        <f t="shared" ref="L28:L33" si="14">IF(MAX(I28:K28)&lt;0,0,MAX(I28:K28))</f>
        <v>110</v>
      </c>
      <c r="M28" s="27">
        <f t="shared" ref="M28:M33" si="15">SUM(H28,L28)</f>
        <v>201</v>
      </c>
      <c r="N28" s="28">
        <f t="shared" si="3"/>
        <v>242.6874</v>
      </c>
      <c r="O28" s="4"/>
    </row>
    <row r="29" spans="1:15" ht="12" x14ac:dyDescent="0.25">
      <c r="A29" s="29">
        <v>87</v>
      </c>
      <c r="B29" s="30" t="s">
        <v>36</v>
      </c>
      <c r="C29" s="31">
        <v>2000</v>
      </c>
      <c r="D29" s="32"/>
      <c r="E29" s="56">
        <v>107</v>
      </c>
      <c r="F29" s="58">
        <v>113</v>
      </c>
      <c r="G29" s="33">
        <v>-118</v>
      </c>
      <c r="H29" s="35">
        <f t="shared" si="13"/>
        <v>113</v>
      </c>
      <c r="I29" s="56">
        <v>132</v>
      </c>
      <c r="J29" s="58">
        <v>138</v>
      </c>
      <c r="K29" s="33">
        <v>-142</v>
      </c>
      <c r="L29" s="35">
        <f t="shared" si="14"/>
        <v>138</v>
      </c>
      <c r="M29" s="36">
        <f t="shared" si="15"/>
        <v>251</v>
      </c>
      <c r="N29" s="28">
        <f t="shared" si="3"/>
        <v>294.77440000000001</v>
      </c>
      <c r="O29" s="4"/>
    </row>
    <row r="30" spans="1:15" ht="12" x14ac:dyDescent="0.25">
      <c r="A30" s="29">
        <v>91.6</v>
      </c>
      <c r="B30" s="30" t="s">
        <v>37</v>
      </c>
      <c r="C30" s="31">
        <v>2000</v>
      </c>
      <c r="D30" s="75" t="s">
        <v>44</v>
      </c>
      <c r="E30" s="56">
        <v>117</v>
      </c>
      <c r="F30" s="58">
        <v>125</v>
      </c>
      <c r="G30" s="37">
        <v>-130</v>
      </c>
      <c r="H30" s="35">
        <f t="shared" si="13"/>
        <v>125</v>
      </c>
      <c r="I30" s="56">
        <v>150</v>
      </c>
      <c r="J30" s="58">
        <v>160</v>
      </c>
      <c r="K30" s="39">
        <v>-163</v>
      </c>
      <c r="L30" s="35">
        <f t="shared" si="14"/>
        <v>160</v>
      </c>
      <c r="M30" s="36">
        <f t="shared" si="15"/>
        <v>285</v>
      </c>
      <c r="N30" s="28">
        <f t="shared" si="3"/>
        <v>327.17999999999995</v>
      </c>
    </row>
    <row r="31" spans="1:15" ht="12" x14ac:dyDescent="0.25">
      <c r="A31" s="29">
        <v>99.9</v>
      </c>
      <c r="B31" s="30" t="s">
        <v>38</v>
      </c>
      <c r="C31" s="31">
        <v>2000</v>
      </c>
      <c r="D31" s="32"/>
      <c r="E31" s="56">
        <v>110</v>
      </c>
      <c r="F31" s="58">
        <v>118</v>
      </c>
      <c r="G31" s="56">
        <v>125</v>
      </c>
      <c r="H31" s="35">
        <f t="shared" si="13"/>
        <v>125</v>
      </c>
      <c r="I31" s="56">
        <v>145</v>
      </c>
      <c r="J31" s="58">
        <v>153</v>
      </c>
      <c r="K31" s="37">
        <v>-161</v>
      </c>
      <c r="L31" s="35">
        <f t="shared" si="14"/>
        <v>153</v>
      </c>
      <c r="M31" s="36">
        <f t="shared" si="15"/>
        <v>278</v>
      </c>
      <c r="N31" s="28">
        <f t="shared" si="3"/>
        <v>308.35759999999999</v>
      </c>
      <c r="O31" s="4"/>
    </row>
    <row r="32" spans="1:15" ht="12" x14ac:dyDescent="0.25">
      <c r="A32" s="29">
        <v>95.9</v>
      </c>
      <c r="B32" s="30" t="s">
        <v>39</v>
      </c>
      <c r="C32" s="31">
        <v>2002</v>
      </c>
      <c r="D32" s="48"/>
      <c r="E32" s="56">
        <v>116</v>
      </c>
      <c r="F32" s="38">
        <v>-122</v>
      </c>
      <c r="G32" s="56">
        <v>123</v>
      </c>
      <c r="H32" s="35">
        <f t="shared" si="13"/>
        <v>123</v>
      </c>
      <c r="I32" s="56">
        <v>142</v>
      </c>
      <c r="J32" s="58">
        <v>152</v>
      </c>
      <c r="K32" s="39">
        <v>0</v>
      </c>
      <c r="L32" s="35">
        <f t="shared" si="14"/>
        <v>152</v>
      </c>
      <c r="M32" s="36">
        <f t="shared" si="15"/>
        <v>275</v>
      </c>
      <c r="N32" s="28">
        <f t="shared" si="3"/>
        <v>309.815</v>
      </c>
    </row>
    <row r="33" spans="1:15" ht="12.6" thickBot="1" x14ac:dyDescent="0.3">
      <c r="A33" s="29">
        <v>10</v>
      </c>
      <c r="B33" s="30"/>
      <c r="C33" s="31"/>
      <c r="D33" s="32"/>
      <c r="E33" s="33"/>
      <c r="F33" s="50"/>
      <c r="G33" s="33"/>
      <c r="H33" s="35">
        <f t="shared" si="13"/>
        <v>0</v>
      </c>
      <c r="I33" s="33"/>
      <c r="J33" s="34"/>
      <c r="K33" s="52"/>
      <c r="L33" s="35">
        <f t="shared" si="14"/>
        <v>0</v>
      </c>
      <c r="M33" s="36">
        <f t="shared" si="15"/>
        <v>0</v>
      </c>
      <c r="N33" s="28">
        <f t="shared" si="3"/>
        <v>0</v>
      </c>
    </row>
    <row r="34" spans="1:15" ht="12" x14ac:dyDescent="0.25">
      <c r="A34" s="40"/>
      <c r="B34" s="41"/>
      <c r="C34" s="42"/>
      <c r="D34" s="77" t="s">
        <v>13</v>
      </c>
      <c r="E34" s="43"/>
      <c r="F34" s="44"/>
      <c r="G34" s="43"/>
      <c r="H34" s="45"/>
      <c r="I34" s="43"/>
      <c r="J34" s="44"/>
      <c r="K34" s="43"/>
      <c r="L34" s="45"/>
      <c r="M34" s="46"/>
      <c r="N34" s="76">
        <f>SUM(N28:N33)-MIN(N28:N33)</f>
        <v>1482.8144</v>
      </c>
    </row>
    <row r="35" spans="1:15" ht="12" x14ac:dyDescent="0.25">
      <c r="A35" s="20">
        <v>69.7</v>
      </c>
      <c r="B35" s="21" t="s">
        <v>40</v>
      </c>
      <c r="C35" s="22">
        <v>2004</v>
      </c>
      <c r="D35" s="23"/>
      <c r="E35" s="24">
        <v>-71</v>
      </c>
      <c r="F35" s="57">
        <v>71</v>
      </c>
      <c r="G35" s="54">
        <v>76</v>
      </c>
      <c r="H35" s="26">
        <f t="shared" ref="H35:H40" si="16">IF(MAX(E35:G35)&lt;0,0,MAX(E35:G35))</f>
        <v>76</v>
      </c>
      <c r="I35" s="54">
        <v>91</v>
      </c>
      <c r="J35" s="25">
        <v>-96</v>
      </c>
      <c r="K35" s="54">
        <v>97</v>
      </c>
      <c r="L35" s="26">
        <f t="shared" ref="L35:L40" si="17">IF(MAX(I35:K35)&lt;0,0,MAX(I35:K35))</f>
        <v>97</v>
      </c>
      <c r="M35" s="27">
        <f t="shared" ref="M35:M40" si="18">SUM(H35,L35)</f>
        <v>173</v>
      </c>
      <c r="N35" s="28">
        <f t="shared" si="3"/>
        <v>228.55029999999999</v>
      </c>
      <c r="O35" s="4"/>
    </row>
    <row r="36" spans="1:15" ht="12" x14ac:dyDescent="0.25">
      <c r="A36" s="29">
        <v>73.2</v>
      </c>
      <c r="B36" s="30" t="s">
        <v>41</v>
      </c>
      <c r="C36" s="31">
        <v>2005</v>
      </c>
      <c r="D36" s="32"/>
      <c r="E36" s="56">
        <v>71</v>
      </c>
      <c r="F36" s="58">
        <v>76</v>
      </c>
      <c r="G36" s="56">
        <v>80</v>
      </c>
      <c r="H36" s="35">
        <f t="shared" si="16"/>
        <v>80</v>
      </c>
      <c r="I36" s="56">
        <v>91</v>
      </c>
      <c r="J36" s="58">
        <v>96</v>
      </c>
      <c r="K36" s="56">
        <v>100</v>
      </c>
      <c r="L36" s="35">
        <f t="shared" si="17"/>
        <v>100</v>
      </c>
      <c r="M36" s="36">
        <f t="shared" si="18"/>
        <v>180</v>
      </c>
      <c r="N36" s="28">
        <f t="shared" si="3"/>
        <v>231.048</v>
      </c>
      <c r="O36" s="4"/>
    </row>
    <row r="37" spans="1:15" ht="12" x14ac:dyDescent="0.25">
      <c r="A37" s="29">
        <v>88.8</v>
      </c>
      <c r="B37" s="30" t="s">
        <v>42</v>
      </c>
      <c r="C37" s="31">
        <v>1999</v>
      </c>
      <c r="D37" s="48"/>
      <c r="E37" s="56">
        <v>105</v>
      </c>
      <c r="F37" s="58">
        <v>110</v>
      </c>
      <c r="G37" s="56">
        <v>112</v>
      </c>
      <c r="H37" s="35">
        <f t="shared" si="16"/>
        <v>112</v>
      </c>
      <c r="I37" s="56">
        <v>132</v>
      </c>
      <c r="J37" s="58">
        <v>138</v>
      </c>
      <c r="K37" s="59">
        <v>142</v>
      </c>
      <c r="L37" s="35">
        <f t="shared" si="17"/>
        <v>142</v>
      </c>
      <c r="M37" s="36">
        <f t="shared" si="18"/>
        <v>254</v>
      </c>
      <c r="N37" s="28">
        <f t="shared" si="3"/>
        <v>295.55439999999999</v>
      </c>
    </row>
    <row r="38" spans="1:15" ht="12" x14ac:dyDescent="0.25">
      <c r="A38" s="29">
        <v>10</v>
      </c>
      <c r="B38" s="30"/>
      <c r="C38" s="31"/>
      <c r="D38" s="32"/>
      <c r="E38" s="37"/>
      <c r="F38" s="38"/>
      <c r="G38" s="37"/>
      <c r="H38" s="35">
        <f t="shared" si="16"/>
        <v>0</v>
      </c>
      <c r="I38" s="37"/>
      <c r="J38" s="38"/>
      <c r="K38" s="37"/>
      <c r="L38" s="35">
        <f t="shared" si="17"/>
        <v>0</v>
      </c>
      <c r="M38" s="36">
        <f t="shared" si="18"/>
        <v>0</v>
      </c>
      <c r="N38" s="28">
        <f t="shared" si="3"/>
        <v>0</v>
      </c>
      <c r="O38" s="4"/>
    </row>
    <row r="39" spans="1:15" ht="12" x14ac:dyDescent="0.25">
      <c r="A39" s="29">
        <v>10</v>
      </c>
      <c r="B39" s="30"/>
      <c r="C39" s="31"/>
      <c r="D39" s="48"/>
      <c r="E39" s="37"/>
      <c r="F39" s="38"/>
      <c r="G39" s="37"/>
      <c r="H39" s="35">
        <f t="shared" si="16"/>
        <v>0</v>
      </c>
      <c r="I39" s="37"/>
      <c r="J39" s="38"/>
      <c r="K39" s="39"/>
      <c r="L39" s="35">
        <f t="shared" si="17"/>
        <v>0</v>
      </c>
      <c r="M39" s="36">
        <f t="shared" si="18"/>
        <v>0</v>
      </c>
      <c r="N39" s="28">
        <f t="shared" si="3"/>
        <v>0</v>
      </c>
    </row>
    <row r="40" spans="1:15" ht="12.6" thickBot="1" x14ac:dyDescent="0.3">
      <c r="A40" s="29">
        <v>10</v>
      </c>
      <c r="B40" s="30"/>
      <c r="C40" s="31"/>
      <c r="D40" s="32"/>
      <c r="E40" s="33"/>
      <c r="F40" s="34"/>
      <c r="G40" s="33"/>
      <c r="H40" s="35">
        <f t="shared" si="16"/>
        <v>0</v>
      </c>
      <c r="I40" s="33"/>
      <c r="J40" s="34"/>
      <c r="K40" s="52"/>
      <c r="L40" s="35">
        <f t="shared" si="17"/>
        <v>0</v>
      </c>
      <c r="M40" s="36">
        <f t="shared" si="18"/>
        <v>0</v>
      </c>
      <c r="N40" s="28">
        <f t="shared" si="3"/>
        <v>0</v>
      </c>
    </row>
    <row r="41" spans="1:15" ht="12" x14ac:dyDescent="0.25">
      <c r="A41" s="40"/>
      <c r="B41" s="41"/>
      <c r="C41" s="42"/>
      <c r="D41" s="2" t="s">
        <v>43</v>
      </c>
      <c r="E41" s="43"/>
      <c r="F41" s="44"/>
      <c r="G41" s="43"/>
      <c r="H41" s="45"/>
      <c r="I41" s="43"/>
      <c r="J41" s="44"/>
      <c r="K41" s="43"/>
      <c r="L41" s="45"/>
      <c r="M41" s="46"/>
      <c r="N41" s="47">
        <f>SUM(N35:N40)-MIN(N35:N40)</f>
        <v>755.15269999999998</v>
      </c>
    </row>
    <row r="42" spans="1:15" ht="12" hidden="1" x14ac:dyDescent="0.25">
      <c r="A42" s="20"/>
      <c r="B42" s="21"/>
      <c r="C42" s="22"/>
      <c r="D42" s="23"/>
      <c r="E42" s="24"/>
      <c r="F42" s="25"/>
      <c r="G42" s="24"/>
      <c r="H42" s="26">
        <f t="shared" ref="H42:H47" si="19">IF(MAX(E42:G42)&lt;0,0,MAX(E42:G42))</f>
        <v>0</v>
      </c>
      <c r="I42" s="24"/>
      <c r="J42" s="25"/>
      <c r="K42" s="24"/>
      <c r="L42" s="26">
        <f t="shared" ref="L42:L47" si="20">IF(MAX(I42:K42)&lt;0,0,MAX(I42:K42))</f>
        <v>0</v>
      </c>
      <c r="M42" s="27">
        <f t="shared" ref="M42:M47" si="21">SUM(H42,L42)</f>
        <v>0</v>
      </c>
      <c r="N42" s="28">
        <f t="shared" si="3"/>
        <v>0</v>
      </c>
      <c r="O42" s="4"/>
    </row>
    <row r="43" spans="1:15" ht="12" hidden="1" x14ac:dyDescent="0.25">
      <c r="A43" s="29"/>
      <c r="B43" s="30"/>
      <c r="C43" s="31"/>
      <c r="D43" s="32"/>
      <c r="E43" s="33"/>
      <c r="F43" s="34"/>
      <c r="G43" s="33"/>
      <c r="H43" s="35">
        <f t="shared" si="19"/>
        <v>0</v>
      </c>
      <c r="I43" s="33"/>
      <c r="J43" s="34"/>
      <c r="K43" s="33"/>
      <c r="L43" s="35">
        <f t="shared" si="20"/>
        <v>0</v>
      </c>
      <c r="M43" s="36">
        <f t="shared" si="21"/>
        <v>0</v>
      </c>
      <c r="N43" s="28">
        <f t="shared" si="3"/>
        <v>0</v>
      </c>
      <c r="O43" s="4"/>
    </row>
    <row r="44" spans="1:15" ht="12" hidden="1" x14ac:dyDescent="0.25">
      <c r="A44" s="29"/>
      <c r="B44" s="30"/>
      <c r="C44" s="31"/>
      <c r="D44" s="48"/>
      <c r="E44" s="33"/>
      <c r="F44" s="34"/>
      <c r="G44" s="33"/>
      <c r="H44" s="35">
        <f t="shared" si="19"/>
        <v>0</v>
      </c>
      <c r="I44" s="33"/>
      <c r="J44" s="34"/>
      <c r="K44" s="52"/>
      <c r="L44" s="35">
        <f t="shared" si="20"/>
        <v>0</v>
      </c>
      <c r="M44" s="36">
        <f t="shared" si="21"/>
        <v>0</v>
      </c>
      <c r="N44" s="28">
        <f t="shared" si="3"/>
        <v>0</v>
      </c>
    </row>
    <row r="45" spans="1:15" ht="12" hidden="1" x14ac:dyDescent="0.25">
      <c r="A45" s="29"/>
      <c r="B45" s="30"/>
      <c r="C45" s="31"/>
      <c r="D45" s="32"/>
      <c r="E45" s="33"/>
      <c r="F45" s="34"/>
      <c r="G45" s="33"/>
      <c r="H45" s="35">
        <f t="shared" si="19"/>
        <v>0</v>
      </c>
      <c r="I45" s="33"/>
      <c r="J45" s="34"/>
      <c r="K45" s="33"/>
      <c r="L45" s="35">
        <f t="shared" si="20"/>
        <v>0</v>
      </c>
      <c r="M45" s="36">
        <f t="shared" si="21"/>
        <v>0</v>
      </c>
      <c r="N45" s="28">
        <f t="shared" si="3"/>
        <v>0</v>
      </c>
      <c r="O45" s="4"/>
    </row>
    <row r="46" spans="1:15" ht="12" hidden="1" x14ac:dyDescent="0.25">
      <c r="A46" s="29"/>
      <c r="B46" s="30"/>
      <c r="C46" s="31"/>
      <c r="D46" s="48"/>
      <c r="E46" s="33"/>
      <c r="F46" s="34"/>
      <c r="G46" s="33"/>
      <c r="H46" s="35">
        <f t="shared" si="19"/>
        <v>0</v>
      </c>
      <c r="I46" s="33"/>
      <c r="J46" s="34"/>
      <c r="K46" s="52"/>
      <c r="L46" s="35">
        <f t="shared" si="20"/>
        <v>0</v>
      </c>
      <c r="M46" s="36">
        <f t="shared" si="21"/>
        <v>0</v>
      </c>
      <c r="N46" s="28">
        <f t="shared" si="3"/>
        <v>0</v>
      </c>
    </row>
    <row r="47" spans="1:15" ht="12" hidden="1" x14ac:dyDescent="0.25">
      <c r="A47" s="29"/>
      <c r="B47" s="30"/>
      <c r="C47" s="31"/>
      <c r="D47" s="32"/>
      <c r="E47" s="33"/>
      <c r="F47" s="34"/>
      <c r="G47" s="33"/>
      <c r="H47" s="35">
        <f t="shared" si="19"/>
        <v>0</v>
      </c>
      <c r="I47" s="33"/>
      <c r="J47" s="34"/>
      <c r="K47" s="52"/>
      <c r="L47" s="35">
        <f t="shared" si="20"/>
        <v>0</v>
      </c>
      <c r="M47" s="36">
        <f t="shared" si="21"/>
        <v>0</v>
      </c>
      <c r="N47" s="28">
        <f t="shared" si="3"/>
        <v>0</v>
      </c>
    </row>
    <row r="48" spans="1:15" ht="12" hidden="1" x14ac:dyDescent="0.25">
      <c r="A48" s="40"/>
      <c r="B48" s="41"/>
      <c r="C48" s="42"/>
      <c r="D48" s="53"/>
      <c r="E48" s="43"/>
      <c r="F48" s="44"/>
      <c r="G48" s="43"/>
      <c r="H48" s="45"/>
      <c r="I48" s="43"/>
      <c r="J48" s="44"/>
      <c r="K48" s="43"/>
      <c r="L48" s="45"/>
      <c r="M48" s="46"/>
      <c r="N48" s="47">
        <f>SUM(N42:N47)-MIN(N42:N47)</f>
        <v>0</v>
      </c>
    </row>
    <row r="49" spans="1:14" ht="13.5" customHeight="1" thickBot="1" x14ac:dyDescent="0.25"/>
    <row r="50" spans="1:14" ht="12" x14ac:dyDescent="0.25">
      <c r="A50" s="81" t="s">
        <v>49</v>
      </c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3"/>
    </row>
    <row r="51" spans="1:14" ht="12" x14ac:dyDescent="0.25">
      <c r="A51" s="84" t="s">
        <v>50</v>
      </c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6"/>
    </row>
    <row r="52" spans="1:14" ht="12.6" thickBot="1" x14ac:dyDescent="0.3">
      <c r="A52" s="87" t="s">
        <v>51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9"/>
    </row>
    <row r="54" spans="1:14" ht="12" x14ac:dyDescent="0.25">
      <c r="A54" s="80" t="s">
        <v>52</v>
      </c>
      <c r="B54" s="80"/>
      <c r="C54" s="80"/>
      <c r="D54" s="80"/>
      <c r="E54" s="79"/>
      <c r="F54" s="79"/>
    </row>
    <row r="56" spans="1:14" ht="15.6" x14ac:dyDescent="0.3">
      <c r="A56" s="95" t="s">
        <v>53</v>
      </c>
      <c r="C56" s="96" t="s">
        <v>54</v>
      </c>
      <c r="D56" s="96"/>
      <c r="E56" s="94"/>
      <c r="F56" s="94"/>
    </row>
    <row r="57" spans="1:14" ht="12" x14ac:dyDescent="0.25">
      <c r="C57" s="96" t="s">
        <v>55</v>
      </c>
      <c r="D57" s="96"/>
      <c r="E57" s="94"/>
      <c r="F57" s="94"/>
    </row>
    <row r="58" spans="1:14" ht="12" x14ac:dyDescent="0.25">
      <c r="C58" s="96" t="s">
        <v>56</v>
      </c>
      <c r="D58" s="96"/>
      <c r="E58" s="94"/>
      <c r="F58" s="94"/>
    </row>
    <row r="59" spans="1:14" ht="12" x14ac:dyDescent="0.25">
      <c r="C59" s="96" t="s">
        <v>57</v>
      </c>
      <c r="D59" s="96"/>
      <c r="E59" s="94"/>
      <c r="F59" s="94"/>
    </row>
    <row r="60" spans="1:14" ht="12" x14ac:dyDescent="0.25">
      <c r="C60" s="94" t="s">
        <v>58</v>
      </c>
      <c r="D60" s="94"/>
      <c r="E60" s="94"/>
      <c r="F60" s="94"/>
    </row>
  </sheetData>
  <mergeCells count="7">
    <mergeCell ref="A50:N50"/>
    <mergeCell ref="A51:N51"/>
    <mergeCell ref="A52:N52"/>
    <mergeCell ref="A1:N1"/>
    <mergeCell ref="A2:B2"/>
    <mergeCell ref="L2:N2"/>
    <mergeCell ref="C2:K2"/>
  </mergeCells>
  <phoneticPr fontId="1" type="noConversion"/>
  <conditionalFormatting sqref="E6:G48 I6:K48">
    <cfRule type="cellIs" dxfId="1" priority="1" stopIfTrue="1" operator="lessThan">
      <formula>0</formula>
    </cfRule>
    <cfRule type="cellIs" dxfId="0" priority="2" stopIfTrue="1" operator="lessThan">
      <formula>0</formula>
    </cfRule>
  </conditionalFormatting>
  <printOptions horizontalCentered="1"/>
  <pageMargins left="0.59055118110236227" right="0.59055118110236227" top="0.59055118110236227" bottom="0.59055118110236227" header="0" footer="0"/>
  <pageSetup paperSize="9" scale="84" orientation="portrait" horizontalDpi="4294967295" verticalDpi="4294967295" r:id="rId1"/>
  <headerFooter alignWithMargins="0"/>
  <ignoredErrors>
    <ignoredError sqref="N13 N20 N27 N34 N4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Junioři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</dc:creator>
  <cp:lastModifiedBy>Admin</cp:lastModifiedBy>
  <cp:lastPrinted>2020-06-21T21:31:38Z</cp:lastPrinted>
  <dcterms:created xsi:type="dcterms:W3CDTF">2017-01-22T21:04:49Z</dcterms:created>
  <dcterms:modified xsi:type="dcterms:W3CDTF">2020-06-21T21:40:16Z</dcterms:modified>
</cp:coreProperties>
</file>