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lvo\Desktop\"/>
    </mc:Choice>
  </mc:AlternateContent>
  <xr:revisionPtr revIDLastSave="0" documentId="13_ncr:1_{25C8B908-686C-4C4B-A938-0C51E9BA870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Junioři" sheetId="1" r:id="rId1"/>
  </sheets>
  <definedNames>
    <definedName name="_xlnm._FilterDatabase" localSheetId="0" hidden="1">Junioři!$A$4:$P$47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L13" i="1"/>
  <c r="H14" i="1"/>
  <c r="L14" i="1"/>
  <c r="H15" i="1"/>
  <c r="L15" i="1"/>
  <c r="H16" i="1"/>
  <c r="L16" i="1"/>
  <c r="H17" i="1"/>
  <c r="L17" i="1"/>
  <c r="H37" i="1" l="1"/>
  <c r="H7" i="1"/>
  <c r="L7" i="1"/>
  <c r="H34" i="1"/>
  <c r="M7" i="1" l="1"/>
  <c r="N7" i="1" s="1"/>
  <c r="L46" i="1"/>
  <c r="H46" i="1"/>
  <c r="L45" i="1"/>
  <c r="H45" i="1"/>
  <c r="L44" i="1"/>
  <c r="H44" i="1"/>
  <c r="L43" i="1"/>
  <c r="H43" i="1"/>
  <c r="L42" i="1"/>
  <c r="H42" i="1"/>
  <c r="L41" i="1"/>
  <c r="H41" i="1"/>
  <c r="L39" i="1"/>
  <c r="H39" i="1"/>
  <c r="L38" i="1"/>
  <c r="H38" i="1"/>
  <c r="L37" i="1"/>
  <c r="L36" i="1"/>
  <c r="H36" i="1"/>
  <c r="L35" i="1"/>
  <c r="H35" i="1"/>
  <c r="L34" i="1"/>
  <c r="M34" i="1" s="1"/>
  <c r="N34" i="1" s="1"/>
  <c r="H32" i="1"/>
  <c r="L32" i="1"/>
  <c r="H31" i="1"/>
  <c r="L31" i="1"/>
  <c r="H30" i="1"/>
  <c r="L30" i="1"/>
  <c r="H29" i="1"/>
  <c r="L29" i="1"/>
  <c r="H28" i="1"/>
  <c r="L28" i="1"/>
  <c r="H27" i="1"/>
  <c r="L27" i="1"/>
  <c r="H25" i="1"/>
  <c r="L25" i="1"/>
  <c r="H24" i="1"/>
  <c r="L24" i="1"/>
  <c r="H23" i="1"/>
  <c r="L23" i="1"/>
  <c r="H22" i="1"/>
  <c r="L22" i="1"/>
  <c r="H21" i="1"/>
  <c r="L21" i="1"/>
  <c r="H20" i="1"/>
  <c r="L20" i="1"/>
  <c r="H18" i="1"/>
  <c r="L18" i="1"/>
  <c r="H10" i="1"/>
  <c r="L10" i="1"/>
  <c r="H9" i="1"/>
  <c r="L9" i="1"/>
  <c r="H11" i="1"/>
  <c r="L11" i="1"/>
  <c r="L8" i="1"/>
  <c r="H8" i="1"/>
  <c r="H6" i="1"/>
  <c r="L6" i="1"/>
  <c r="M25" i="1" l="1"/>
  <c r="N25" i="1" s="1"/>
  <c r="M39" i="1"/>
  <c r="N39" i="1" s="1"/>
  <c r="M42" i="1"/>
  <c r="N42" i="1" s="1"/>
  <c r="M43" i="1"/>
  <c r="N43" i="1" s="1"/>
  <c r="M44" i="1"/>
  <c r="N44" i="1" s="1"/>
  <c r="M18" i="1"/>
  <c r="N18" i="1" s="1"/>
  <c r="M23" i="1"/>
  <c r="N23" i="1" s="1"/>
  <c r="M29" i="1"/>
  <c r="N29" i="1" s="1"/>
  <c r="M46" i="1"/>
  <c r="N46" i="1" s="1"/>
  <c r="M6" i="1"/>
  <c r="N6" i="1" s="1"/>
  <c r="M11" i="1"/>
  <c r="N11" i="1" s="1"/>
  <c r="M9" i="1"/>
  <c r="N9" i="1" s="1"/>
  <c r="M13" i="1"/>
  <c r="N13" i="1" s="1"/>
  <c r="M14" i="1"/>
  <c r="N14" i="1" s="1"/>
  <c r="M16" i="1"/>
  <c r="N16" i="1" s="1"/>
  <c r="M24" i="1"/>
  <c r="N24" i="1" s="1"/>
  <c r="M22" i="1"/>
  <c r="N22" i="1" s="1"/>
  <c r="M32" i="1"/>
  <c r="N32" i="1" s="1"/>
  <c r="M41" i="1"/>
  <c r="N41" i="1" s="1"/>
  <c r="M45" i="1"/>
  <c r="N45" i="1" s="1"/>
  <c r="M21" i="1"/>
  <c r="N21" i="1" s="1"/>
  <c r="M20" i="1"/>
  <c r="N20" i="1" s="1"/>
  <c r="M17" i="1"/>
  <c r="N17" i="1" s="1"/>
  <c r="M15" i="1"/>
  <c r="N15" i="1" s="1"/>
  <c r="M31" i="1"/>
  <c r="N31" i="1" s="1"/>
  <c r="M30" i="1"/>
  <c r="N30" i="1" s="1"/>
  <c r="M28" i="1"/>
  <c r="N28" i="1" s="1"/>
  <c r="M27" i="1"/>
  <c r="N27" i="1" s="1"/>
  <c r="M10" i="1"/>
  <c r="N10" i="1" s="1"/>
  <c r="M8" i="1"/>
  <c r="N8" i="1" s="1"/>
  <c r="M38" i="1"/>
  <c r="N38" i="1" s="1"/>
  <c r="M37" i="1"/>
  <c r="N37" i="1" s="1"/>
  <c r="M36" i="1"/>
  <c r="N36" i="1" s="1"/>
  <c r="M35" i="1"/>
  <c r="N35" i="1" s="1"/>
  <c r="N47" i="1" l="1"/>
  <c r="N26" i="1"/>
  <c r="D59" i="1" s="1"/>
  <c r="N19" i="1"/>
  <c r="D61" i="1" s="1"/>
  <c r="N33" i="1"/>
  <c r="D58" i="1" s="1"/>
  <c r="N12" i="1"/>
  <c r="D57" i="1" s="1"/>
  <c r="N40" i="1"/>
  <c r="D60" i="1" s="1"/>
</calcChain>
</file>

<file path=xl/sharedStrings.xml><?xml version="1.0" encoding="utf-8"?>
<sst xmlns="http://schemas.openxmlformats.org/spreadsheetml/2006/main" count="113" uniqueCount="67">
  <si>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</si>
  <si>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</si>
  <si>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</si>
  <si>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</si>
  <si>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</si>
  <si>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</si>
  <si>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</si>
  <si>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</si>
  <si>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</si>
  <si>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</si>
  <si>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</si>
  <si>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</si>
  <si>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</si>
  <si>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</si>
  <si>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1.</t>
  </si>
  <si>
    <t>2.</t>
  </si>
  <si>
    <t>3.</t>
  </si>
  <si>
    <t>4.</t>
  </si>
  <si>
    <t>Poř. Po 1. kole:</t>
  </si>
  <si>
    <t>Sk.</t>
  </si>
  <si>
    <t>Pořadí</t>
  </si>
  <si>
    <t>TJ Holešov "A"</t>
  </si>
  <si>
    <t>Vzpírání Boskovice z.s.</t>
  </si>
  <si>
    <t>5 b.</t>
  </si>
  <si>
    <t>6 b.</t>
  </si>
  <si>
    <t>7 b.</t>
  </si>
  <si>
    <t>8 b.</t>
  </si>
  <si>
    <t>Sinc.</t>
  </si>
  <si>
    <t>Body</t>
  </si>
  <si>
    <t>1. kolo ligy juniorů - BOSKOVICE - 2022</t>
  </si>
  <si>
    <t>Termín: 26. 2. 2022</t>
  </si>
  <si>
    <t>Místo konání: Boskovice</t>
  </si>
  <si>
    <t>TJ Holešov "B"</t>
  </si>
  <si>
    <t>TJ S. N. Hrozenkov</t>
  </si>
  <si>
    <t>TJ Sokol Zlín - 5</t>
  </si>
  <si>
    <t>Doležálek Jan</t>
  </si>
  <si>
    <t>Šimčík Vojtěch</t>
  </si>
  <si>
    <t>Bartůsek Matouš</t>
  </si>
  <si>
    <t>Staněk David</t>
  </si>
  <si>
    <t>Sára Matouš</t>
  </si>
  <si>
    <t>Chlup Filip</t>
  </si>
  <si>
    <t>Troszek Ondřej</t>
  </si>
  <si>
    <t>Troszek Vojtěch</t>
  </si>
  <si>
    <t>Kolář David</t>
  </si>
  <si>
    <t>Minařík Pavel</t>
  </si>
  <si>
    <t>Vohnout Oldřich</t>
  </si>
  <si>
    <t>Janíček Pavel</t>
  </si>
  <si>
    <t>Machová Daniela</t>
  </si>
  <si>
    <t>Kocháň Ondřej</t>
  </si>
  <si>
    <t>Podškubka Tomáš</t>
  </si>
  <si>
    <t>Camfrla Vojtěch</t>
  </si>
  <si>
    <t>Kolář Jan</t>
  </si>
  <si>
    <t>Zapletal Tadeáš</t>
  </si>
  <si>
    <t>Vacek Šimon</t>
  </si>
  <si>
    <t>Komárek Dominik</t>
  </si>
  <si>
    <t>Komárek Lukáš</t>
  </si>
  <si>
    <t>Navrátil Vojtěch</t>
  </si>
  <si>
    <t>Zapalač Ondřej</t>
  </si>
  <si>
    <t>Šarmanová Sára</t>
  </si>
  <si>
    <t>Čaganková Leona</t>
  </si>
  <si>
    <t>-</t>
  </si>
  <si>
    <t>Rozhodčí: VR + SK Vladislav Doležel</t>
  </si>
  <si>
    <t>Rozhodčí: Balajka M., Sekanina Z., Liška M., Kolář D. ml., Tomalová I., Stuchlík J.</t>
  </si>
  <si>
    <t>nadhoz 137 kg</t>
  </si>
  <si>
    <t>Český rekord: nadhoz do 17 let hm. 89 kg</t>
  </si>
  <si>
    <t>5.</t>
  </si>
  <si>
    <t>9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</si>
</sst>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4" x14ac:knownFonts="1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9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0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2" fillId="0" borderId="25" xfId="0" quotePrefix="1" applyNumberFormat="1" applyFont="1" applyBorder="1" applyAlignment="1">
      <alignment horizontal="center"/>
    </xf>
    <xf numFmtId="0" fontId="0" fillId="0" borderId="0" xfId="0" applyNumberFormat="1"/>
    <xf numFmtId="0" fontId="10" fillId="0" borderId="0" xfId="0" applyFont="1"/>
    <xf numFmtId="1" fontId="2" fillId="2" borderId="25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25" xfId="0" quotePrefix="1" applyNumberFormat="1" applyFont="1" applyFill="1" applyBorder="1" applyAlignment="1">
      <alignment horizontal="center"/>
    </xf>
    <xf numFmtId="0" fontId="10" fillId="0" borderId="0" xfId="0" applyFont="1" applyFill="1" applyBorder="1"/>
    <xf numFmtId="0" fontId="7" fillId="0" borderId="0" xfId="0" applyFont="1"/>
    <xf numFmtId="0" fontId="0" fillId="0" borderId="0" xfId="0" applyBorder="1" applyAlignment="1">
      <alignment horizontal="left"/>
    </xf>
    <xf numFmtId="0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1" fontId="2" fillId="3" borderId="26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" fontId="4" fillId="3" borderId="26" xfId="0" applyNumberFormat="1" applyFont="1" applyFill="1" applyBorder="1" applyAlignment="1">
      <alignment horizontal="center"/>
    </xf>
    <xf numFmtId="165" fontId="3" fillId="3" borderId="20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3" fillId="3" borderId="0" xfId="0" applyNumberFormat="1" applyFont="1" applyFill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" fontId="4" fillId="3" borderId="34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35" xfId="0" applyNumberFormat="1" applyFont="1" applyFill="1" applyBorder="1" applyAlignment="1">
      <alignment horizontal="center"/>
    </xf>
    <xf numFmtId="165" fontId="0" fillId="0" borderId="0" xfId="0" applyNumberFormat="1"/>
    <xf numFmtId="165" fontId="10" fillId="0" borderId="0" xfId="0" applyNumberFormat="1" applyFont="1"/>
    <xf numFmtId="0" fontId="10" fillId="0" borderId="0" xfId="0" applyFont="1" applyAlignment="1">
      <alignment horizontal="right"/>
    </xf>
    <xf numFmtId="0" fontId="11" fillId="0" borderId="32" xfId="0" applyFont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25" xfId="0" quotePrefix="1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" fontId="2" fillId="4" borderId="25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24" xfId="0" applyNumberFormat="1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1" fontId="2" fillId="4" borderId="25" xfId="0" quotePrefix="1" applyNumberFormat="1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7" fillId="0" borderId="0" xfId="0" applyFont="1" applyAlignment="1">
      <alignment horizontal="center"/>
    </xf>
    <xf numFmtId="0" fontId="10" fillId="0" borderId="15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9" fillId="4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</cellXfs>
  <cellStyles count="1">
    <cellStyle name="Normální" xfId="0" builtinId="0"/>
  </cellStyles>
  <dxfs count="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 filterMode="1">
    <pageSetUpPr fitToPage="1"/>
  </sheetPr>
  <dimension ref="A1:P61"/>
  <sheetViews>
    <sheetView tabSelected="1" zoomScale="115" zoomScaleNormal="115" workbookViewId="0">
      <selection sqref="A1:N1"/>
    </sheetView>
  </sheetViews>
  <sheetFormatPr defaultRowHeight="12.75" x14ac:dyDescent="0.2"/>
  <cols>
    <col min="1" max="1" width="7.28515625" customWidth="1"/>
    <col min="2" max="2" width="19.140625" customWidth="1"/>
    <col min="4" max="4" width="21.42578125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5.7109375" customWidth="1"/>
    <col min="14" max="14" width="10.140625" customWidth="1"/>
    <col min="15" max="15" width="4.42578125" customWidth="1"/>
    <col min="16" max="16" width="3.7109375" style="1" customWidth="1"/>
  </cols>
  <sheetData>
    <row r="1" spans="1:16" ht="27.75" x14ac:dyDescent="0.2">
      <c r="A1" s="97" t="s">
        <v>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38"/>
    </row>
    <row r="2" spans="1:16" ht="15.75" customHeight="1" x14ac:dyDescent="0.2">
      <c r="A2" s="98" t="s">
        <v>30</v>
      </c>
      <c r="B2" s="98"/>
      <c r="C2" s="90" t="s">
        <v>0</v>
      </c>
      <c r="D2" s="90"/>
      <c r="E2" s="90"/>
      <c r="F2" s="90"/>
      <c r="G2" s="90"/>
      <c r="H2" s="90"/>
      <c r="I2" s="90"/>
      <c r="J2" s="90"/>
      <c r="K2" s="90"/>
      <c r="L2" s="99" t="s">
        <v>31</v>
      </c>
      <c r="M2" s="99"/>
      <c r="N2" s="99"/>
      <c r="O2" s="39"/>
    </row>
    <row r="3" spans="1:16" ht="9.75" customHeight="1" thickBot="1" x14ac:dyDescent="0.25"/>
    <row r="4" spans="1:16" ht="13.5" thickBot="1" x14ac:dyDescent="0.25">
      <c r="A4" s="61" t="s">
        <v>1</v>
      </c>
      <c r="B4" s="62" t="s">
        <v>2</v>
      </c>
      <c r="C4" s="60" t="s">
        <v>13</v>
      </c>
      <c r="D4" s="63" t="s">
        <v>3</v>
      </c>
      <c r="E4" s="5" t="s">
        <v>4</v>
      </c>
      <c r="F4" s="6"/>
      <c r="G4" s="6"/>
      <c r="H4" s="7"/>
      <c r="I4" s="5" t="s">
        <v>5</v>
      </c>
      <c r="J4" s="6"/>
      <c r="K4" s="6"/>
      <c r="L4" s="7"/>
      <c r="M4" s="74" t="s">
        <v>6</v>
      </c>
      <c r="N4" s="64" t="s">
        <v>7</v>
      </c>
      <c r="O4" s="54" t="s">
        <v>20</v>
      </c>
    </row>
    <row r="5" spans="1:16" ht="13.5" thickBot="1" x14ac:dyDescent="0.25">
      <c r="A5" s="8"/>
      <c r="B5" s="9"/>
      <c r="C5" s="10" t="s">
        <v>8</v>
      </c>
      <c r="D5" s="9"/>
      <c r="E5" s="11" t="s">
        <v>9</v>
      </c>
      <c r="F5" s="12" t="s">
        <v>10</v>
      </c>
      <c r="G5" s="13" t="s">
        <v>11</v>
      </c>
      <c r="H5" s="12" t="s">
        <v>12</v>
      </c>
      <c r="I5" s="13" t="s">
        <v>9</v>
      </c>
      <c r="J5" s="12" t="s">
        <v>10</v>
      </c>
      <c r="K5" s="13" t="s">
        <v>11</v>
      </c>
      <c r="L5" s="12" t="s">
        <v>12</v>
      </c>
      <c r="M5" s="14"/>
      <c r="N5" s="15"/>
      <c r="O5" s="50"/>
      <c r="P5" s="1" t="s">
        <v>19</v>
      </c>
    </row>
    <row r="6" spans="1:16" x14ac:dyDescent="0.2">
      <c r="A6" s="17">
        <v>85.9</v>
      </c>
      <c r="B6" s="18" t="s">
        <v>35</v>
      </c>
      <c r="C6" s="19">
        <v>2002</v>
      </c>
      <c r="D6" s="59" t="s">
        <v>21</v>
      </c>
      <c r="E6" s="85">
        <v>97</v>
      </c>
      <c r="F6" s="76">
        <v>-105</v>
      </c>
      <c r="G6" s="85">
        <v>105</v>
      </c>
      <c r="H6" s="68">
        <f t="shared" ref="H6:H11" si="0">IF(MAX(E6:G6)&lt;0,0,MAX(E6:G6))</f>
        <v>105</v>
      </c>
      <c r="I6" s="85">
        <v>118</v>
      </c>
      <c r="J6" s="76">
        <v>-125</v>
      </c>
      <c r="K6" s="85">
        <v>125</v>
      </c>
      <c r="L6" s="68">
        <f t="shared" ref="L6:L11" si="1">IF(MAX(I6:K6)&lt;0,0,MAX(I6:K6))</f>
        <v>125</v>
      </c>
      <c r="M6" s="25">
        <f t="shared" ref="M6:M11" si="2">SUM(H6,L6)</f>
        <v>230</v>
      </c>
      <c r="N6" s="21">
        <f>IF(ISNUMBER(A6), (IF(175.508&lt; A6,M6, TRUNC(10^(0.75194503*((LOG((A6/175.508)/LOG(10))*(LOG((A6/175.508)/LOG(10)))))),4)*M6)), 0)</f>
        <v>271.72199999999998</v>
      </c>
      <c r="O6" s="51"/>
      <c r="P6" s="30">
        <v>1</v>
      </c>
    </row>
    <row r="7" spans="1:16" x14ac:dyDescent="0.2">
      <c r="A7" s="4">
        <v>74</v>
      </c>
      <c r="B7" s="2" t="s">
        <v>36</v>
      </c>
      <c r="C7" s="3">
        <v>2004</v>
      </c>
      <c r="D7" s="57" t="s">
        <v>21</v>
      </c>
      <c r="E7" s="77">
        <v>-80</v>
      </c>
      <c r="F7" s="84">
        <v>80</v>
      </c>
      <c r="G7" s="77">
        <v>-86</v>
      </c>
      <c r="H7" s="69">
        <f t="shared" si="0"/>
        <v>80</v>
      </c>
      <c r="I7" s="83">
        <v>98</v>
      </c>
      <c r="J7" s="84">
        <v>104</v>
      </c>
      <c r="K7" s="77">
        <v>-108</v>
      </c>
      <c r="L7" s="69">
        <f t="shared" si="1"/>
        <v>104</v>
      </c>
      <c r="M7" s="28">
        <f t="shared" si="2"/>
        <v>184</v>
      </c>
      <c r="N7" s="21">
        <f t="shared" ref="N7:N46" si="3">IF(ISNUMBER(A7), (IF(175.508&lt; A7,M7, TRUNC(10^(0.75194503*((LOG((A7/175.508)/LOG(10))*(LOG((A7/175.508)/LOG(10)))))),4)*M7)), 0)</f>
        <v>234.72880000000001</v>
      </c>
      <c r="O7" s="51"/>
      <c r="P7" s="30">
        <v>1</v>
      </c>
    </row>
    <row r="8" spans="1:16" x14ac:dyDescent="0.2">
      <c r="A8" s="4">
        <v>86.9</v>
      </c>
      <c r="B8" s="2" t="s">
        <v>43</v>
      </c>
      <c r="C8" s="3">
        <v>2005</v>
      </c>
      <c r="D8" s="57" t="s">
        <v>21</v>
      </c>
      <c r="E8" s="83">
        <v>101</v>
      </c>
      <c r="F8" s="84">
        <v>107</v>
      </c>
      <c r="G8" s="77">
        <v>-112</v>
      </c>
      <c r="H8" s="69">
        <f t="shared" si="0"/>
        <v>107</v>
      </c>
      <c r="I8" s="83">
        <v>127</v>
      </c>
      <c r="J8" s="84">
        <v>132</v>
      </c>
      <c r="K8" s="83">
        <v>137</v>
      </c>
      <c r="L8" s="69">
        <f t="shared" si="1"/>
        <v>137</v>
      </c>
      <c r="M8" s="28">
        <f t="shared" si="2"/>
        <v>244</v>
      </c>
      <c r="N8" s="21">
        <f t="shared" si="3"/>
        <v>286.7244</v>
      </c>
      <c r="O8" s="51"/>
      <c r="P8" s="30">
        <v>2</v>
      </c>
    </row>
    <row r="9" spans="1:16" x14ac:dyDescent="0.2">
      <c r="A9" s="4">
        <v>82</v>
      </c>
      <c r="B9" s="2" t="s">
        <v>44</v>
      </c>
      <c r="C9" s="3">
        <v>2002</v>
      </c>
      <c r="D9" s="57" t="s">
        <v>21</v>
      </c>
      <c r="E9" s="83">
        <v>67</v>
      </c>
      <c r="F9" s="84">
        <v>75</v>
      </c>
      <c r="G9" s="77">
        <v>-81</v>
      </c>
      <c r="H9" s="69">
        <f t="shared" si="0"/>
        <v>75</v>
      </c>
      <c r="I9" s="83">
        <v>75</v>
      </c>
      <c r="J9" s="84">
        <v>80</v>
      </c>
      <c r="K9" s="77">
        <v>-83</v>
      </c>
      <c r="L9" s="69">
        <f t="shared" si="1"/>
        <v>80</v>
      </c>
      <c r="M9" s="28">
        <f t="shared" si="2"/>
        <v>155</v>
      </c>
      <c r="N9" s="21">
        <f t="shared" si="3"/>
        <v>187.25549999999998</v>
      </c>
      <c r="O9" s="51"/>
      <c r="P9" s="30">
        <v>2</v>
      </c>
    </row>
    <row r="10" spans="1:16" ht="13.5" thickBot="1" x14ac:dyDescent="0.25">
      <c r="A10" s="4">
        <v>98.6</v>
      </c>
      <c r="B10" s="2" t="s">
        <v>51</v>
      </c>
      <c r="C10" s="3">
        <v>2002</v>
      </c>
      <c r="D10" s="57" t="s">
        <v>21</v>
      </c>
      <c r="E10" s="83">
        <v>125</v>
      </c>
      <c r="F10" s="78">
        <v>-130</v>
      </c>
      <c r="G10" s="77">
        <v>-131</v>
      </c>
      <c r="H10" s="69">
        <f t="shared" si="0"/>
        <v>125</v>
      </c>
      <c r="I10" s="83">
        <v>147</v>
      </c>
      <c r="J10" s="84">
        <v>155</v>
      </c>
      <c r="K10" s="77" t="s">
        <v>60</v>
      </c>
      <c r="L10" s="69">
        <f t="shared" si="1"/>
        <v>155</v>
      </c>
      <c r="M10" s="28">
        <f t="shared" si="2"/>
        <v>280</v>
      </c>
      <c r="N10" s="21">
        <f t="shared" si="3"/>
        <v>312.08800000000002</v>
      </c>
      <c r="O10" s="51"/>
      <c r="P10" s="30">
        <v>3</v>
      </c>
    </row>
    <row r="11" spans="1:16" ht="13.5" hidden="1" thickBot="1" x14ac:dyDescent="0.25">
      <c r="A11" s="4">
        <v>30</v>
      </c>
      <c r="B11" s="2"/>
      <c r="C11" s="3"/>
      <c r="D11" s="16"/>
      <c r="E11" s="77"/>
      <c r="F11" s="78"/>
      <c r="G11" s="77"/>
      <c r="H11" s="69">
        <f t="shared" si="0"/>
        <v>0</v>
      </c>
      <c r="I11" s="77"/>
      <c r="J11" s="78"/>
      <c r="K11" s="79"/>
      <c r="L11" s="69">
        <f t="shared" si="1"/>
        <v>0</v>
      </c>
      <c r="M11" s="28">
        <f t="shared" si="2"/>
        <v>0</v>
      </c>
      <c r="N11" s="21">
        <f t="shared" si="3"/>
        <v>0</v>
      </c>
      <c r="O11" s="51"/>
      <c r="P11" s="30"/>
    </row>
    <row r="12" spans="1:16" x14ac:dyDescent="0.2">
      <c r="A12" s="40"/>
      <c r="B12" s="41"/>
      <c r="C12" s="42"/>
      <c r="D12" s="49" t="s">
        <v>21</v>
      </c>
      <c r="E12" s="44"/>
      <c r="F12" s="45"/>
      <c r="G12" s="44"/>
      <c r="H12" s="46"/>
      <c r="I12" s="44"/>
      <c r="J12" s="45"/>
      <c r="K12" s="44"/>
      <c r="L12" s="46"/>
      <c r="M12" s="47"/>
      <c r="N12" s="48">
        <f>SUM(N6:N11)-MIN(N6:N11)</f>
        <v>1292.5186999999999</v>
      </c>
      <c r="O12" s="52" t="s">
        <v>14</v>
      </c>
      <c r="P12" s="30">
        <v>4</v>
      </c>
    </row>
    <row r="13" spans="1:16" x14ac:dyDescent="0.2">
      <c r="A13" s="17">
        <v>98.8</v>
      </c>
      <c r="B13" s="18" t="s">
        <v>37</v>
      </c>
      <c r="C13" s="19">
        <v>2004</v>
      </c>
      <c r="D13" s="58" t="s">
        <v>32</v>
      </c>
      <c r="E13" s="75" t="s">
        <v>60</v>
      </c>
      <c r="F13" s="76" t="s">
        <v>60</v>
      </c>
      <c r="G13" s="75" t="s">
        <v>60</v>
      </c>
      <c r="H13" s="68">
        <f t="shared" ref="H13:H18" si="4">IF(MAX(E13:G13)&lt;0,0,MAX(E13:G13))</f>
        <v>0</v>
      </c>
      <c r="I13" s="75" t="s">
        <v>60</v>
      </c>
      <c r="J13" s="76" t="s">
        <v>60</v>
      </c>
      <c r="K13" s="75" t="s">
        <v>60</v>
      </c>
      <c r="L13" s="68">
        <f t="shared" ref="L13:L18" si="5">IF(MAX(I13:K13)&lt;0,0,MAX(I13:K13))</f>
        <v>0</v>
      </c>
      <c r="M13" s="25">
        <f t="shared" ref="M13:M18" si="6">SUM(H13,L13)</f>
        <v>0</v>
      </c>
      <c r="N13" s="21">
        <f t="shared" si="3"/>
        <v>0</v>
      </c>
      <c r="O13" s="51"/>
      <c r="P13" s="30">
        <v>1</v>
      </c>
    </row>
    <row r="14" spans="1:16" x14ac:dyDescent="0.2">
      <c r="A14" s="4">
        <v>59.8</v>
      </c>
      <c r="B14" s="2" t="s">
        <v>59</v>
      </c>
      <c r="C14" s="3">
        <v>2002</v>
      </c>
      <c r="D14" s="16" t="s">
        <v>32</v>
      </c>
      <c r="E14" s="83">
        <v>33</v>
      </c>
      <c r="F14" s="84">
        <v>36</v>
      </c>
      <c r="G14" s="83">
        <v>38</v>
      </c>
      <c r="H14" s="69">
        <f t="shared" si="4"/>
        <v>38</v>
      </c>
      <c r="I14" s="83">
        <v>46</v>
      </c>
      <c r="J14" s="84">
        <v>50</v>
      </c>
      <c r="K14" s="83">
        <v>52</v>
      </c>
      <c r="L14" s="69">
        <f t="shared" si="5"/>
        <v>52</v>
      </c>
      <c r="M14" s="28">
        <f t="shared" si="6"/>
        <v>90</v>
      </c>
      <c r="N14" s="21">
        <f t="shared" si="3"/>
        <v>131.40899999999999</v>
      </c>
      <c r="O14" s="51"/>
      <c r="P14" s="30">
        <v>1</v>
      </c>
    </row>
    <row r="15" spans="1:16" x14ac:dyDescent="0.2">
      <c r="A15" s="4">
        <v>80.3</v>
      </c>
      <c r="B15" s="2" t="s">
        <v>45</v>
      </c>
      <c r="C15" s="3">
        <v>2005</v>
      </c>
      <c r="D15" s="16" t="s">
        <v>32</v>
      </c>
      <c r="E15" s="83">
        <v>45</v>
      </c>
      <c r="F15" s="84">
        <v>50</v>
      </c>
      <c r="G15" s="83">
        <v>55</v>
      </c>
      <c r="H15" s="69">
        <f t="shared" si="4"/>
        <v>55</v>
      </c>
      <c r="I15" s="83">
        <v>55</v>
      </c>
      <c r="J15" s="84">
        <v>60</v>
      </c>
      <c r="K15" s="83">
        <v>65</v>
      </c>
      <c r="L15" s="69">
        <f t="shared" si="5"/>
        <v>65</v>
      </c>
      <c r="M15" s="28">
        <f t="shared" si="6"/>
        <v>120</v>
      </c>
      <c r="N15" s="21">
        <f t="shared" si="3"/>
        <v>146.50800000000001</v>
      </c>
      <c r="O15" s="51"/>
      <c r="P15" s="30">
        <v>2</v>
      </c>
    </row>
    <row r="16" spans="1:16" x14ac:dyDescent="0.2">
      <c r="A16" s="4">
        <v>84.1</v>
      </c>
      <c r="B16" s="2" t="s">
        <v>52</v>
      </c>
      <c r="C16" s="3">
        <v>2004</v>
      </c>
      <c r="D16" s="16" t="s">
        <v>32</v>
      </c>
      <c r="E16" s="83">
        <v>45</v>
      </c>
      <c r="F16" s="84">
        <v>50</v>
      </c>
      <c r="G16" s="83">
        <v>55</v>
      </c>
      <c r="H16" s="69">
        <f t="shared" si="4"/>
        <v>55</v>
      </c>
      <c r="I16" s="83">
        <v>60</v>
      </c>
      <c r="J16" s="84">
        <v>65</v>
      </c>
      <c r="K16" s="83">
        <v>70</v>
      </c>
      <c r="L16" s="69">
        <f t="shared" si="5"/>
        <v>70</v>
      </c>
      <c r="M16" s="28">
        <f t="shared" si="6"/>
        <v>125</v>
      </c>
      <c r="N16" s="21">
        <f t="shared" si="3"/>
        <v>149.16249999999999</v>
      </c>
      <c r="O16" s="51"/>
      <c r="P16" s="30">
        <v>3</v>
      </c>
    </row>
    <row r="17" spans="1:16" ht="13.5" thickBot="1" x14ac:dyDescent="0.25">
      <c r="A17" s="4">
        <v>87.8</v>
      </c>
      <c r="B17" s="2" t="s">
        <v>53</v>
      </c>
      <c r="C17" s="3">
        <v>2004</v>
      </c>
      <c r="D17" s="16" t="s">
        <v>32</v>
      </c>
      <c r="E17" s="83">
        <v>60</v>
      </c>
      <c r="F17" s="84">
        <v>65</v>
      </c>
      <c r="G17" s="77">
        <v>-70</v>
      </c>
      <c r="H17" s="69">
        <f t="shared" si="4"/>
        <v>65</v>
      </c>
      <c r="I17" s="83">
        <v>80</v>
      </c>
      <c r="J17" s="78">
        <v>-85</v>
      </c>
      <c r="K17" s="83">
        <v>87</v>
      </c>
      <c r="L17" s="69">
        <f t="shared" si="5"/>
        <v>87</v>
      </c>
      <c r="M17" s="28">
        <f t="shared" si="6"/>
        <v>152</v>
      </c>
      <c r="N17" s="21">
        <f t="shared" si="3"/>
        <v>177.7792</v>
      </c>
      <c r="O17" s="51"/>
      <c r="P17" s="30">
        <v>3</v>
      </c>
    </row>
    <row r="18" spans="1:16" ht="13.5" hidden="1" thickBot="1" x14ac:dyDescent="0.25">
      <c r="A18" s="4">
        <v>30</v>
      </c>
      <c r="B18" s="2"/>
      <c r="C18" s="3"/>
      <c r="D18" s="16"/>
      <c r="E18" s="32"/>
      <c r="F18" s="33"/>
      <c r="G18" s="32"/>
      <c r="H18" s="69">
        <f t="shared" si="4"/>
        <v>0</v>
      </c>
      <c r="I18" s="32"/>
      <c r="J18" s="33"/>
      <c r="K18" s="34"/>
      <c r="L18" s="69">
        <f t="shared" si="5"/>
        <v>0</v>
      </c>
      <c r="M18" s="28">
        <f t="shared" si="6"/>
        <v>0</v>
      </c>
      <c r="N18" s="21">
        <f t="shared" si="3"/>
        <v>0</v>
      </c>
      <c r="O18" s="51"/>
      <c r="P18" s="30"/>
    </row>
    <row r="19" spans="1:16" x14ac:dyDescent="0.2">
      <c r="A19" s="40"/>
      <c r="B19" s="41"/>
      <c r="C19" s="42"/>
      <c r="D19" s="49" t="s">
        <v>32</v>
      </c>
      <c r="E19" s="44"/>
      <c r="F19" s="45"/>
      <c r="G19" s="44"/>
      <c r="H19" s="46"/>
      <c r="I19" s="44"/>
      <c r="J19" s="45"/>
      <c r="K19" s="44"/>
      <c r="L19" s="46"/>
      <c r="M19" s="47"/>
      <c r="N19" s="48">
        <f>SUM(N13:N18)-MIN(N13:N18)</f>
        <v>604.8587</v>
      </c>
      <c r="O19" s="52" t="s">
        <v>65</v>
      </c>
      <c r="P19" s="30">
        <v>4</v>
      </c>
    </row>
    <row r="20" spans="1:16" x14ac:dyDescent="0.2">
      <c r="A20" s="17">
        <v>107.4</v>
      </c>
      <c r="B20" s="18" t="s">
        <v>38</v>
      </c>
      <c r="C20" s="19">
        <v>2005</v>
      </c>
      <c r="D20" s="20" t="s">
        <v>22</v>
      </c>
      <c r="E20" s="85">
        <v>70</v>
      </c>
      <c r="F20" s="86">
        <v>75</v>
      </c>
      <c r="G20" s="75">
        <v>-80</v>
      </c>
      <c r="H20" s="68">
        <f t="shared" ref="H20:H25" si="7">IF(MAX(E20:G20)&lt;0,0,MAX(E20:G20))</f>
        <v>75</v>
      </c>
      <c r="I20" s="85">
        <v>85</v>
      </c>
      <c r="J20" s="86">
        <v>93</v>
      </c>
      <c r="K20" s="75">
        <v>-100</v>
      </c>
      <c r="L20" s="68">
        <f t="shared" ref="L20:L25" si="8">IF(MAX(I20:K20)&lt;0,0,MAX(I20:K20))</f>
        <v>93</v>
      </c>
      <c r="M20" s="25">
        <f t="shared" ref="M20:M25" si="9">SUM(H20,L20)</f>
        <v>168</v>
      </c>
      <c r="N20" s="21">
        <f t="shared" si="3"/>
        <v>181.75920000000002</v>
      </c>
      <c r="O20" s="51"/>
      <c r="P20" s="30">
        <v>1</v>
      </c>
    </row>
    <row r="21" spans="1:16" x14ac:dyDescent="0.2">
      <c r="A21" s="4">
        <v>92.8</v>
      </c>
      <c r="B21" s="2" t="s">
        <v>46</v>
      </c>
      <c r="C21" s="3">
        <v>2007</v>
      </c>
      <c r="D21" s="57" t="s">
        <v>22</v>
      </c>
      <c r="E21" s="83">
        <v>53</v>
      </c>
      <c r="F21" s="84">
        <v>58</v>
      </c>
      <c r="G21" s="77">
        <v>-62</v>
      </c>
      <c r="H21" s="69">
        <f t="shared" si="7"/>
        <v>58</v>
      </c>
      <c r="I21" s="83">
        <v>70</v>
      </c>
      <c r="J21" s="84">
        <v>76</v>
      </c>
      <c r="K21" s="83">
        <v>82</v>
      </c>
      <c r="L21" s="69">
        <f t="shared" si="8"/>
        <v>82</v>
      </c>
      <c r="M21" s="28">
        <f t="shared" si="9"/>
        <v>140</v>
      </c>
      <c r="N21" s="21">
        <f t="shared" si="3"/>
        <v>159.85199999999998</v>
      </c>
      <c r="O21" s="51"/>
      <c r="P21" s="30">
        <v>2</v>
      </c>
    </row>
    <row r="22" spans="1:16" x14ac:dyDescent="0.2">
      <c r="A22" s="4">
        <v>49.3</v>
      </c>
      <c r="B22" s="2" t="s">
        <v>47</v>
      </c>
      <c r="C22" s="3">
        <v>2006</v>
      </c>
      <c r="D22" s="57" t="s">
        <v>22</v>
      </c>
      <c r="E22" s="83">
        <v>21</v>
      </c>
      <c r="F22" s="84">
        <v>23</v>
      </c>
      <c r="G22" s="83">
        <v>26</v>
      </c>
      <c r="H22" s="69">
        <f t="shared" si="7"/>
        <v>26</v>
      </c>
      <c r="I22" s="83">
        <v>25</v>
      </c>
      <c r="J22" s="84">
        <v>30</v>
      </c>
      <c r="K22" s="87">
        <v>33</v>
      </c>
      <c r="L22" s="69">
        <f t="shared" si="8"/>
        <v>33</v>
      </c>
      <c r="M22" s="28">
        <f t="shared" si="9"/>
        <v>59</v>
      </c>
      <c r="N22" s="21">
        <f t="shared" si="3"/>
        <v>99.887</v>
      </c>
      <c r="O22" s="51"/>
      <c r="P22" s="30">
        <v>2</v>
      </c>
    </row>
    <row r="23" spans="1:16" x14ac:dyDescent="0.2">
      <c r="A23" s="4">
        <v>82.2</v>
      </c>
      <c r="B23" s="2" t="s">
        <v>54</v>
      </c>
      <c r="C23" s="3">
        <v>2003</v>
      </c>
      <c r="D23" s="16" t="s">
        <v>22</v>
      </c>
      <c r="E23" s="83">
        <v>75</v>
      </c>
      <c r="F23" s="84">
        <v>83</v>
      </c>
      <c r="G23" s="32">
        <v>-90</v>
      </c>
      <c r="H23" s="69">
        <f t="shared" si="7"/>
        <v>83</v>
      </c>
      <c r="I23" s="83">
        <v>95</v>
      </c>
      <c r="J23" s="84">
        <v>103</v>
      </c>
      <c r="K23" s="32">
        <v>-110</v>
      </c>
      <c r="L23" s="69">
        <f t="shared" si="8"/>
        <v>103</v>
      </c>
      <c r="M23" s="28">
        <f t="shared" si="9"/>
        <v>186</v>
      </c>
      <c r="N23" s="21">
        <f t="shared" si="3"/>
        <v>224.44620000000003</v>
      </c>
      <c r="O23" s="51"/>
      <c r="P23" s="30">
        <v>3</v>
      </c>
    </row>
    <row r="24" spans="1:16" ht="13.5" thickBot="1" x14ac:dyDescent="0.25">
      <c r="A24" s="4">
        <v>70</v>
      </c>
      <c r="B24" s="2" t="s">
        <v>55</v>
      </c>
      <c r="C24" s="3">
        <v>2002</v>
      </c>
      <c r="D24" s="16" t="s">
        <v>22</v>
      </c>
      <c r="E24" s="83">
        <v>75</v>
      </c>
      <c r="F24" s="33">
        <v>-80</v>
      </c>
      <c r="G24" s="83">
        <v>80</v>
      </c>
      <c r="H24" s="69">
        <f t="shared" si="7"/>
        <v>80</v>
      </c>
      <c r="I24" s="83">
        <v>95</v>
      </c>
      <c r="J24" s="84">
        <v>100</v>
      </c>
      <c r="K24" s="34">
        <v>-104</v>
      </c>
      <c r="L24" s="69">
        <f t="shared" si="8"/>
        <v>100</v>
      </c>
      <c r="M24" s="28">
        <f t="shared" si="9"/>
        <v>180</v>
      </c>
      <c r="N24" s="21">
        <f t="shared" si="3"/>
        <v>237.18600000000001</v>
      </c>
      <c r="O24" s="51"/>
      <c r="P24" s="30">
        <v>3</v>
      </c>
    </row>
    <row r="25" spans="1:16" ht="13.5" hidden="1" thickBot="1" x14ac:dyDescent="0.25">
      <c r="A25" s="4">
        <v>30</v>
      </c>
      <c r="B25" s="2"/>
      <c r="C25" s="3"/>
      <c r="D25" s="16"/>
      <c r="E25" s="32"/>
      <c r="F25" s="33"/>
      <c r="G25" s="32"/>
      <c r="H25" s="69">
        <f t="shared" si="7"/>
        <v>0</v>
      </c>
      <c r="I25" s="32"/>
      <c r="J25" s="33"/>
      <c r="K25" s="34"/>
      <c r="L25" s="69">
        <f t="shared" si="8"/>
        <v>0</v>
      </c>
      <c r="M25" s="28">
        <f t="shared" si="9"/>
        <v>0</v>
      </c>
      <c r="N25" s="21">
        <f t="shared" si="3"/>
        <v>0</v>
      </c>
      <c r="O25" s="51"/>
      <c r="P25" s="30"/>
    </row>
    <row r="26" spans="1:16" x14ac:dyDescent="0.2">
      <c r="A26" s="40"/>
      <c r="B26" s="41"/>
      <c r="C26" s="42"/>
      <c r="D26" s="43" t="s">
        <v>22</v>
      </c>
      <c r="E26" s="44"/>
      <c r="F26" s="45"/>
      <c r="G26" s="44"/>
      <c r="H26" s="70"/>
      <c r="I26" s="44"/>
      <c r="J26" s="45"/>
      <c r="K26" s="44"/>
      <c r="L26" s="46"/>
      <c r="M26" s="47"/>
      <c r="N26" s="48">
        <f>SUM(N20:N25)-MIN(N20:N25)</f>
        <v>903.13040000000012</v>
      </c>
      <c r="O26" s="52" t="s">
        <v>16</v>
      </c>
      <c r="P26" s="30">
        <v>4</v>
      </c>
    </row>
    <row r="27" spans="1:16" x14ac:dyDescent="0.2">
      <c r="A27" s="17">
        <v>65.5</v>
      </c>
      <c r="B27" s="18" t="s">
        <v>39</v>
      </c>
      <c r="C27" s="19">
        <v>2005</v>
      </c>
      <c r="D27" s="57" t="s">
        <v>34</v>
      </c>
      <c r="E27" s="77">
        <v>-57</v>
      </c>
      <c r="F27" s="84">
        <v>57</v>
      </c>
      <c r="G27" s="83">
        <v>61</v>
      </c>
      <c r="H27" s="68">
        <f t="shared" ref="H27:H32" si="10">IF(MAX(E27:G27)&lt;0,0,MAX(E27:G27))</f>
        <v>61</v>
      </c>
      <c r="I27" s="83">
        <v>75</v>
      </c>
      <c r="J27" s="84">
        <v>79</v>
      </c>
      <c r="K27" s="83">
        <v>81</v>
      </c>
      <c r="L27" s="68">
        <f t="shared" ref="L27:L32" si="11">IF(MAX(I27:K27)&lt;0,0,MAX(I27:K27))</f>
        <v>81</v>
      </c>
      <c r="M27" s="25">
        <f t="shared" ref="M27:M32" si="12">SUM(H27,L27)</f>
        <v>142</v>
      </c>
      <c r="N27" s="21">
        <f t="shared" si="3"/>
        <v>195.0086</v>
      </c>
      <c r="O27" s="51"/>
      <c r="P27" s="30">
        <v>1</v>
      </c>
    </row>
    <row r="28" spans="1:16" x14ac:dyDescent="0.2">
      <c r="A28" s="4">
        <v>82.2</v>
      </c>
      <c r="B28" s="2" t="s">
        <v>40</v>
      </c>
      <c r="C28" s="3">
        <v>2003</v>
      </c>
      <c r="D28" s="57" t="s">
        <v>34</v>
      </c>
      <c r="E28" s="83">
        <v>80</v>
      </c>
      <c r="F28" s="84">
        <v>86</v>
      </c>
      <c r="G28" s="77">
        <v>-91</v>
      </c>
      <c r="H28" s="69">
        <f t="shared" si="10"/>
        <v>86</v>
      </c>
      <c r="I28" s="83">
        <v>95</v>
      </c>
      <c r="J28" s="84">
        <v>101</v>
      </c>
      <c r="K28" s="83">
        <v>104</v>
      </c>
      <c r="L28" s="69">
        <f t="shared" si="11"/>
        <v>104</v>
      </c>
      <c r="M28" s="28">
        <f t="shared" si="12"/>
        <v>190</v>
      </c>
      <c r="N28" s="21">
        <f t="shared" si="3"/>
        <v>229.27300000000002</v>
      </c>
      <c r="O28" s="51"/>
      <c r="P28" s="30">
        <v>1</v>
      </c>
    </row>
    <row r="29" spans="1:16" x14ac:dyDescent="0.2">
      <c r="A29" s="4">
        <v>82.7</v>
      </c>
      <c r="B29" s="2" t="s">
        <v>48</v>
      </c>
      <c r="C29" s="3">
        <v>2003</v>
      </c>
      <c r="D29" s="57" t="s">
        <v>34</v>
      </c>
      <c r="E29" s="77">
        <v>-77</v>
      </c>
      <c r="F29" s="84">
        <v>77</v>
      </c>
      <c r="G29" s="83">
        <v>81</v>
      </c>
      <c r="H29" s="69">
        <f t="shared" si="10"/>
        <v>81</v>
      </c>
      <c r="I29" s="83">
        <v>97</v>
      </c>
      <c r="J29" s="84">
        <v>102</v>
      </c>
      <c r="K29" s="83">
        <v>105</v>
      </c>
      <c r="L29" s="69">
        <f t="shared" si="11"/>
        <v>105</v>
      </c>
      <c r="M29" s="28">
        <f t="shared" si="12"/>
        <v>186</v>
      </c>
      <c r="N29" s="21">
        <f t="shared" si="3"/>
        <v>223.7766</v>
      </c>
      <c r="O29" s="51"/>
      <c r="P29" s="30">
        <v>2</v>
      </c>
    </row>
    <row r="30" spans="1:16" x14ac:dyDescent="0.2">
      <c r="A30" s="4">
        <v>103.6</v>
      </c>
      <c r="B30" s="2" t="s">
        <v>49</v>
      </c>
      <c r="C30" s="3">
        <v>2003</v>
      </c>
      <c r="D30" s="16" t="s">
        <v>34</v>
      </c>
      <c r="E30" s="83">
        <v>79</v>
      </c>
      <c r="F30" s="84">
        <v>85</v>
      </c>
      <c r="G30" s="83">
        <v>89</v>
      </c>
      <c r="H30" s="69">
        <f t="shared" si="10"/>
        <v>89</v>
      </c>
      <c r="I30" s="83">
        <v>96</v>
      </c>
      <c r="J30" s="84">
        <v>101</v>
      </c>
      <c r="K30" s="84">
        <v>105</v>
      </c>
      <c r="L30" s="69">
        <f t="shared" si="11"/>
        <v>105</v>
      </c>
      <c r="M30" s="28">
        <f t="shared" si="12"/>
        <v>194</v>
      </c>
      <c r="N30" s="21">
        <f t="shared" si="3"/>
        <v>212.41059999999999</v>
      </c>
      <c r="O30" s="51"/>
      <c r="P30" s="30">
        <v>2</v>
      </c>
    </row>
    <row r="31" spans="1:16" ht="13.5" thickBot="1" x14ac:dyDescent="0.25">
      <c r="A31" s="4">
        <v>88.5</v>
      </c>
      <c r="B31" s="2" t="s">
        <v>56</v>
      </c>
      <c r="C31" s="3">
        <v>2006</v>
      </c>
      <c r="D31" s="16" t="s">
        <v>34</v>
      </c>
      <c r="E31" s="83">
        <v>85</v>
      </c>
      <c r="F31" s="78">
        <v>-89</v>
      </c>
      <c r="G31" s="83">
        <v>89</v>
      </c>
      <c r="H31" s="69">
        <f t="shared" si="10"/>
        <v>89</v>
      </c>
      <c r="I31" s="83">
        <v>110</v>
      </c>
      <c r="J31" s="84">
        <v>114</v>
      </c>
      <c r="K31" s="78">
        <v>-116</v>
      </c>
      <c r="L31" s="69">
        <f t="shared" si="11"/>
        <v>114</v>
      </c>
      <c r="M31" s="28">
        <f t="shared" si="12"/>
        <v>203</v>
      </c>
      <c r="N31" s="21">
        <f t="shared" si="3"/>
        <v>236.5762</v>
      </c>
      <c r="O31" s="51"/>
      <c r="P31" s="30">
        <v>3</v>
      </c>
    </row>
    <row r="32" spans="1:16" ht="13.5" hidden="1" thickBot="1" x14ac:dyDescent="0.25">
      <c r="A32" s="4">
        <v>30</v>
      </c>
      <c r="B32" s="2"/>
      <c r="C32" s="3"/>
      <c r="D32" s="16"/>
      <c r="E32" s="32"/>
      <c r="F32" s="33"/>
      <c r="G32" s="32"/>
      <c r="H32" s="69">
        <f t="shared" si="10"/>
        <v>0</v>
      </c>
      <c r="I32" s="32"/>
      <c r="J32" s="33"/>
      <c r="K32" s="33"/>
      <c r="L32" s="69">
        <f t="shared" si="11"/>
        <v>0</v>
      </c>
      <c r="M32" s="28">
        <f t="shared" si="12"/>
        <v>0</v>
      </c>
      <c r="N32" s="21">
        <f t="shared" si="3"/>
        <v>0</v>
      </c>
      <c r="O32" s="51"/>
      <c r="P32" s="30"/>
    </row>
    <row r="33" spans="1:16" x14ac:dyDescent="0.2">
      <c r="A33" s="40"/>
      <c r="B33" s="41"/>
      <c r="C33" s="42"/>
      <c r="D33" s="49" t="s">
        <v>34</v>
      </c>
      <c r="E33" s="44"/>
      <c r="F33" s="45"/>
      <c r="G33" s="44"/>
      <c r="H33" s="46"/>
      <c r="I33" s="44"/>
      <c r="J33" s="45"/>
      <c r="K33" s="44"/>
      <c r="L33" s="46"/>
      <c r="M33" s="47"/>
      <c r="N33" s="48">
        <f>SUM(N27:N32)-MIN(N27:N32)</f>
        <v>1097.0450000000001</v>
      </c>
      <c r="O33" s="52" t="s">
        <v>15</v>
      </c>
      <c r="P33" s="30">
        <v>4</v>
      </c>
    </row>
    <row r="34" spans="1:16" x14ac:dyDescent="0.2">
      <c r="A34" s="17">
        <v>53.8</v>
      </c>
      <c r="B34" s="18" t="s">
        <v>41</v>
      </c>
      <c r="C34" s="19">
        <v>2008</v>
      </c>
      <c r="D34" s="56" t="s">
        <v>33</v>
      </c>
      <c r="E34" s="83">
        <v>32</v>
      </c>
      <c r="F34" s="84">
        <v>34</v>
      </c>
      <c r="G34" s="83">
        <v>36</v>
      </c>
      <c r="H34" s="68">
        <f t="shared" ref="H34:H39" si="13">IF(MAX(E34:G34)&lt;0,0,MAX(E34:G34))</f>
        <v>36</v>
      </c>
      <c r="I34" s="83">
        <v>42</v>
      </c>
      <c r="J34" s="84">
        <v>44</v>
      </c>
      <c r="K34" s="83">
        <v>46</v>
      </c>
      <c r="L34" s="68">
        <f t="shared" ref="L34:L39" si="14">IF(MAX(I34:K34)&lt;0,0,MAX(I34:K34))</f>
        <v>46</v>
      </c>
      <c r="M34" s="25">
        <f t="shared" ref="M34:M39" si="15">SUM(H34,L34)</f>
        <v>82</v>
      </c>
      <c r="N34" s="21">
        <f t="shared" si="3"/>
        <v>129.4452</v>
      </c>
      <c r="O34" s="51"/>
      <c r="P34" s="30">
        <v>1</v>
      </c>
    </row>
    <row r="35" spans="1:16" x14ac:dyDescent="0.2">
      <c r="A35" s="4">
        <v>57.5</v>
      </c>
      <c r="B35" s="2" t="s">
        <v>42</v>
      </c>
      <c r="C35" s="55">
        <v>2008</v>
      </c>
      <c r="D35" s="16" t="s">
        <v>33</v>
      </c>
      <c r="E35" s="77">
        <v>-32</v>
      </c>
      <c r="F35" s="78">
        <v>-32</v>
      </c>
      <c r="G35" s="83">
        <v>32</v>
      </c>
      <c r="H35" s="69">
        <f t="shared" si="13"/>
        <v>32</v>
      </c>
      <c r="I35" s="77">
        <v>-42</v>
      </c>
      <c r="J35" s="84">
        <v>42</v>
      </c>
      <c r="K35" s="83">
        <v>44</v>
      </c>
      <c r="L35" s="69">
        <f t="shared" si="14"/>
        <v>44</v>
      </c>
      <c r="M35" s="28">
        <f t="shared" si="15"/>
        <v>76</v>
      </c>
      <c r="N35" s="21">
        <f t="shared" si="3"/>
        <v>114.1292</v>
      </c>
      <c r="O35" s="51"/>
      <c r="P35" s="30">
        <v>1</v>
      </c>
    </row>
    <row r="36" spans="1:16" x14ac:dyDescent="0.2">
      <c r="A36" s="4">
        <v>87.2</v>
      </c>
      <c r="B36" s="2" t="s">
        <v>50</v>
      </c>
      <c r="C36" s="3">
        <v>2005</v>
      </c>
      <c r="D36" s="16" t="s">
        <v>33</v>
      </c>
      <c r="E36" s="83">
        <v>65</v>
      </c>
      <c r="F36" s="84">
        <v>70</v>
      </c>
      <c r="G36" s="83">
        <v>73</v>
      </c>
      <c r="H36" s="69">
        <f t="shared" si="13"/>
        <v>73</v>
      </c>
      <c r="I36" s="83">
        <v>88</v>
      </c>
      <c r="J36" s="84">
        <v>91</v>
      </c>
      <c r="K36" s="83">
        <v>95</v>
      </c>
      <c r="L36" s="69">
        <f t="shared" si="14"/>
        <v>95</v>
      </c>
      <c r="M36" s="28">
        <f t="shared" si="15"/>
        <v>168</v>
      </c>
      <c r="N36" s="21">
        <f t="shared" si="3"/>
        <v>197.0976</v>
      </c>
      <c r="O36" s="51"/>
      <c r="P36" s="30">
        <v>2</v>
      </c>
    </row>
    <row r="37" spans="1:16" x14ac:dyDescent="0.2">
      <c r="A37" s="4">
        <v>107.7</v>
      </c>
      <c r="B37" s="2" t="s">
        <v>57</v>
      </c>
      <c r="C37" s="3">
        <v>2008</v>
      </c>
      <c r="D37" s="16" t="s">
        <v>33</v>
      </c>
      <c r="E37" s="83">
        <v>45</v>
      </c>
      <c r="F37" s="84">
        <v>50</v>
      </c>
      <c r="G37" s="77">
        <v>-55</v>
      </c>
      <c r="H37" s="69">
        <f t="shared" si="13"/>
        <v>50</v>
      </c>
      <c r="I37" s="83">
        <v>60</v>
      </c>
      <c r="J37" s="84">
        <v>65</v>
      </c>
      <c r="K37" s="77">
        <v>-70</v>
      </c>
      <c r="L37" s="69">
        <f t="shared" si="14"/>
        <v>65</v>
      </c>
      <c r="M37" s="28">
        <f t="shared" si="15"/>
        <v>115</v>
      </c>
      <c r="N37" s="21">
        <f t="shared" si="3"/>
        <v>124.3035</v>
      </c>
      <c r="O37" s="51"/>
      <c r="P37" s="30">
        <v>3</v>
      </c>
    </row>
    <row r="38" spans="1:16" ht="13.5" thickBot="1" x14ac:dyDescent="0.25">
      <c r="A38" s="4">
        <v>47.5</v>
      </c>
      <c r="B38" s="2" t="s">
        <v>58</v>
      </c>
      <c r="C38" s="3">
        <v>2009</v>
      </c>
      <c r="D38" s="16" t="s">
        <v>33</v>
      </c>
      <c r="E38" s="77">
        <v>-30</v>
      </c>
      <c r="F38" s="84">
        <v>30</v>
      </c>
      <c r="G38" s="83">
        <v>33</v>
      </c>
      <c r="H38" s="69">
        <f t="shared" si="13"/>
        <v>33</v>
      </c>
      <c r="I38" s="83">
        <v>38</v>
      </c>
      <c r="J38" s="78">
        <v>-41</v>
      </c>
      <c r="K38" s="83">
        <v>41</v>
      </c>
      <c r="L38" s="69">
        <f t="shared" si="14"/>
        <v>41</v>
      </c>
      <c r="M38" s="28">
        <f t="shared" si="15"/>
        <v>74</v>
      </c>
      <c r="N38" s="21">
        <f t="shared" si="3"/>
        <v>129.26319999999998</v>
      </c>
      <c r="O38" s="51"/>
      <c r="P38" s="30">
        <v>3</v>
      </c>
    </row>
    <row r="39" spans="1:16" ht="13.5" hidden="1" thickBot="1" x14ac:dyDescent="0.25">
      <c r="A39" s="4">
        <v>30</v>
      </c>
      <c r="B39" s="2"/>
      <c r="C39" s="3"/>
      <c r="D39" s="16"/>
      <c r="E39" s="26"/>
      <c r="F39" s="27"/>
      <c r="G39" s="26"/>
      <c r="H39" s="69">
        <f t="shared" si="13"/>
        <v>0</v>
      </c>
      <c r="I39" s="32"/>
      <c r="J39" s="33"/>
      <c r="K39" s="34"/>
      <c r="L39" s="69">
        <f t="shared" si="14"/>
        <v>0</v>
      </c>
      <c r="M39" s="28">
        <f t="shared" si="15"/>
        <v>0</v>
      </c>
      <c r="N39" s="21">
        <f t="shared" si="3"/>
        <v>0</v>
      </c>
      <c r="O39" s="51"/>
      <c r="P39" s="30"/>
    </row>
    <row r="40" spans="1:16" x14ac:dyDescent="0.2">
      <c r="A40" s="40"/>
      <c r="B40" s="41"/>
      <c r="C40" s="42"/>
      <c r="D40" s="49" t="s">
        <v>33</v>
      </c>
      <c r="E40" s="44"/>
      <c r="F40" s="45"/>
      <c r="G40" s="44"/>
      <c r="H40" s="46"/>
      <c r="I40" s="44"/>
      <c r="J40" s="45"/>
      <c r="K40" s="44"/>
      <c r="L40" s="46"/>
      <c r="M40" s="47"/>
      <c r="N40" s="48">
        <f>SUM(N34:N39)-MIN(N34:N39)</f>
        <v>694.23869999999999</v>
      </c>
      <c r="O40" s="52" t="s">
        <v>17</v>
      </c>
      <c r="P40" s="30">
        <v>4</v>
      </c>
    </row>
    <row r="41" spans="1:16" hidden="1" x14ac:dyDescent="0.2">
      <c r="A41" s="17">
        <v>30</v>
      </c>
      <c r="B41" s="18"/>
      <c r="C41" s="19"/>
      <c r="D41" s="20"/>
      <c r="E41" s="23"/>
      <c r="F41" s="24"/>
      <c r="G41" s="23"/>
      <c r="H41" s="80">
        <f t="shared" ref="H41:H46" si="16">IF(MAX(E41:G41)&lt;0,0,MAX(E41:G41))</f>
        <v>0</v>
      </c>
      <c r="I41" s="23"/>
      <c r="J41" s="24"/>
      <c r="K41" s="23"/>
      <c r="L41" s="80">
        <f t="shared" ref="L41:L46" si="17">IF(MAX(I41:K41)&lt;0,0,MAX(I41:K41))</f>
        <v>0</v>
      </c>
      <c r="M41" s="25">
        <f t="shared" ref="M41:M46" si="18">SUM(H41,L41)</f>
        <v>0</v>
      </c>
      <c r="N41" s="21">
        <f t="shared" si="3"/>
        <v>0</v>
      </c>
      <c r="O41" s="51"/>
      <c r="P41" s="30"/>
    </row>
    <row r="42" spans="1:16" hidden="1" x14ac:dyDescent="0.2">
      <c r="A42" s="4">
        <v>30</v>
      </c>
      <c r="B42" s="2"/>
      <c r="C42" s="3"/>
      <c r="D42" s="16"/>
      <c r="E42" s="26"/>
      <c r="F42" s="27"/>
      <c r="G42" s="26"/>
      <c r="H42" s="69">
        <f t="shared" si="16"/>
        <v>0</v>
      </c>
      <c r="I42" s="26"/>
      <c r="J42" s="27"/>
      <c r="K42" s="26"/>
      <c r="L42" s="69">
        <f t="shared" si="17"/>
        <v>0</v>
      </c>
      <c r="M42" s="28">
        <f t="shared" si="18"/>
        <v>0</v>
      </c>
      <c r="N42" s="21">
        <f t="shared" si="3"/>
        <v>0</v>
      </c>
      <c r="O42" s="51"/>
      <c r="P42" s="30"/>
    </row>
    <row r="43" spans="1:16" hidden="1" x14ac:dyDescent="0.2">
      <c r="A43" s="4">
        <v>30</v>
      </c>
      <c r="B43" s="2"/>
      <c r="C43" s="3"/>
      <c r="D43" s="22"/>
      <c r="E43" s="26"/>
      <c r="F43" s="27"/>
      <c r="G43" s="26"/>
      <c r="H43" s="69">
        <f t="shared" si="16"/>
        <v>0</v>
      </c>
      <c r="I43" s="26"/>
      <c r="J43" s="27"/>
      <c r="K43" s="29"/>
      <c r="L43" s="69">
        <f t="shared" si="17"/>
        <v>0</v>
      </c>
      <c r="M43" s="28">
        <f t="shared" si="18"/>
        <v>0</v>
      </c>
      <c r="N43" s="21">
        <f t="shared" si="3"/>
        <v>0</v>
      </c>
      <c r="O43" s="51"/>
      <c r="P43" s="30"/>
    </row>
    <row r="44" spans="1:16" hidden="1" x14ac:dyDescent="0.2">
      <c r="A44" s="4">
        <v>30</v>
      </c>
      <c r="B44" s="2"/>
      <c r="C44" s="3"/>
      <c r="D44" s="16"/>
      <c r="E44" s="26"/>
      <c r="F44" s="27"/>
      <c r="G44" s="26"/>
      <c r="H44" s="69">
        <f t="shared" si="16"/>
        <v>0</v>
      </c>
      <c r="I44" s="26"/>
      <c r="J44" s="27"/>
      <c r="K44" s="26"/>
      <c r="L44" s="69">
        <f t="shared" si="17"/>
        <v>0</v>
      </c>
      <c r="M44" s="28">
        <f t="shared" si="18"/>
        <v>0</v>
      </c>
      <c r="N44" s="21">
        <f t="shared" si="3"/>
        <v>0</v>
      </c>
      <c r="O44" s="51"/>
      <c r="P44" s="30"/>
    </row>
    <row r="45" spans="1:16" hidden="1" x14ac:dyDescent="0.2">
      <c r="A45" s="4">
        <v>30</v>
      </c>
      <c r="B45" s="2"/>
      <c r="C45" s="3"/>
      <c r="D45" s="22"/>
      <c r="E45" s="26"/>
      <c r="F45" s="27"/>
      <c r="G45" s="26"/>
      <c r="H45" s="69">
        <f t="shared" si="16"/>
        <v>0</v>
      </c>
      <c r="I45" s="26"/>
      <c r="J45" s="27"/>
      <c r="K45" s="29"/>
      <c r="L45" s="69">
        <f t="shared" si="17"/>
        <v>0</v>
      </c>
      <c r="M45" s="28">
        <f t="shared" si="18"/>
        <v>0</v>
      </c>
      <c r="N45" s="21">
        <f t="shared" si="3"/>
        <v>0</v>
      </c>
      <c r="O45" s="51"/>
      <c r="P45" s="30"/>
    </row>
    <row r="46" spans="1:16" hidden="1" x14ac:dyDescent="0.2">
      <c r="A46" s="4">
        <v>30</v>
      </c>
      <c r="B46" s="2"/>
      <c r="C46" s="3"/>
      <c r="D46" s="16"/>
      <c r="E46" s="26"/>
      <c r="F46" s="27"/>
      <c r="G46" s="26"/>
      <c r="H46" s="69">
        <f t="shared" si="16"/>
        <v>0</v>
      </c>
      <c r="I46" s="26"/>
      <c r="J46" s="27"/>
      <c r="K46" s="29"/>
      <c r="L46" s="69">
        <f t="shared" si="17"/>
        <v>0</v>
      </c>
      <c r="M46" s="28">
        <f t="shared" si="18"/>
        <v>0</v>
      </c>
      <c r="N46" s="21">
        <f t="shared" si="3"/>
        <v>0</v>
      </c>
      <c r="O46" s="51"/>
      <c r="P46" s="30"/>
    </row>
    <row r="47" spans="1:16" hidden="1" x14ac:dyDescent="0.2">
      <c r="A47" s="40"/>
      <c r="B47" s="41"/>
      <c r="C47" s="42"/>
      <c r="D47" s="49"/>
      <c r="E47" s="44"/>
      <c r="F47" s="45"/>
      <c r="G47" s="44"/>
      <c r="H47" s="46"/>
      <c r="I47" s="44"/>
      <c r="J47" s="45"/>
      <c r="K47" s="44"/>
      <c r="L47" s="46"/>
      <c r="M47" s="47"/>
      <c r="N47" s="48">
        <f>SUM(N41:N46)-MIN(N41:N46)</f>
        <v>0</v>
      </c>
      <c r="O47" s="53"/>
      <c r="P47" s="30"/>
    </row>
    <row r="48" spans="1:16" ht="13.5" customHeight="1" thickBot="1" x14ac:dyDescent="0.25"/>
    <row r="49" spans="1:15" x14ac:dyDescent="0.2">
      <c r="A49" s="91" t="s">
        <v>61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3"/>
      <c r="O49" s="37"/>
    </row>
    <row r="50" spans="1:15" ht="13.5" thickBot="1" x14ac:dyDescent="0.25">
      <c r="A50" s="94" t="s">
        <v>62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6"/>
      <c r="O50" s="37"/>
    </row>
    <row r="51" spans="1:15" ht="13.5" customHeight="1" x14ac:dyDescent="0.2">
      <c r="O51" s="37"/>
    </row>
    <row r="52" spans="1:15" ht="14.25" customHeight="1" x14ac:dyDescent="0.2">
      <c r="A52" s="88" t="s">
        <v>64</v>
      </c>
    </row>
    <row r="53" spans="1:15" hidden="1" x14ac:dyDescent="0.2">
      <c r="A53" s="90" t="s">
        <v>18</v>
      </c>
      <c r="B53" s="90"/>
      <c r="C53" s="90"/>
      <c r="D53" s="90"/>
    </row>
    <row r="54" spans="1:15" ht="13.5" customHeight="1" x14ac:dyDescent="0.2">
      <c r="A54" s="67"/>
      <c r="B54" s="89" t="s">
        <v>43</v>
      </c>
      <c r="C54" s="89" t="s">
        <v>63</v>
      </c>
    </row>
    <row r="55" spans="1:15" ht="13.5" customHeight="1" x14ac:dyDescent="0.2">
      <c r="A55" s="81"/>
      <c r="C55" s="31"/>
      <c r="D55" s="82"/>
      <c r="E55" s="82"/>
    </row>
    <row r="56" spans="1:15" ht="13.5" customHeight="1" x14ac:dyDescent="0.2">
      <c r="A56" s="81"/>
      <c r="C56" s="31"/>
      <c r="D56" s="66" t="s">
        <v>27</v>
      </c>
      <c r="E56" s="66" t="s">
        <v>28</v>
      </c>
    </row>
    <row r="57" spans="1:15" x14ac:dyDescent="0.2">
      <c r="A57" s="36" t="s">
        <v>14</v>
      </c>
      <c r="B57" s="65" t="s">
        <v>21</v>
      </c>
      <c r="D57" s="71">
        <f>N12</f>
        <v>1292.5186999999999</v>
      </c>
      <c r="E57" s="73" t="s">
        <v>66</v>
      </c>
    </row>
    <row r="58" spans="1:15" x14ac:dyDescent="0.2">
      <c r="A58" s="36" t="s">
        <v>15</v>
      </c>
      <c r="B58" s="31" t="s">
        <v>34</v>
      </c>
      <c r="D58" s="72">
        <f>N33</f>
        <v>1097.0450000000001</v>
      </c>
      <c r="E58" s="73" t="s">
        <v>26</v>
      </c>
    </row>
    <row r="59" spans="1:15" x14ac:dyDescent="0.2">
      <c r="A59" s="36" t="s">
        <v>16</v>
      </c>
      <c r="B59" s="31" t="s">
        <v>22</v>
      </c>
      <c r="D59" s="71">
        <f>N26</f>
        <v>903.13040000000012</v>
      </c>
      <c r="E59" s="73" t="s">
        <v>25</v>
      </c>
    </row>
    <row r="60" spans="1:15" x14ac:dyDescent="0.2">
      <c r="A60" s="36" t="s">
        <v>17</v>
      </c>
      <c r="B60" s="35" t="s">
        <v>33</v>
      </c>
      <c r="D60" s="71">
        <f>N40</f>
        <v>694.23869999999999</v>
      </c>
      <c r="E60" s="73" t="s">
        <v>24</v>
      </c>
    </row>
    <row r="61" spans="1:15" x14ac:dyDescent="0.2">
      <c r="A61" s="36" t="s">
        <v>65</v>
      </c>
      <c r="B61" s="35" t="s">
        <v>32</v>
      </c>
      <c r="D61" s="71">
        <f>N19</f>
        <v>604.8587</v>
      </c>
      <c r="E61" s="73" t="s">
        <v>23</v>
      </c>
    </row>
  </sheetData>
  <autoFilter ref="A4:P47" xr:uid="{00000000-0009-0000-0000-000000000000}">
    <filterColumn colId="15">
      <customFilters>
        <customFilter operator="notEqual" val=" "/>
      </customFilters>
    </filterColumn>
  </autoFilter>
  <mergeCells count="7">
    <mergeCell ref="A53:D53"/>
    <mergeCell ref="A49:N49"/>
    <mergeCell ref="A50:N50"/>
    <mergeCell ref="A1:N1"/>
    <mergeCell ref="A2:B2"/>
    <mergeCell ref="L2:N2"/>
    <mergeCell ref="C2:K2"/>
  </mergeCells>
  <phoneticPr fontId="8" type="noConversion"/>
  <conditionalFormatting sqref="E6:G47 I6:K47">
    <cfRule type="cellIs" dxfId="1" priority="3" stopIfTrue="1" operator="lessThan">
      <formula>0</formula>
    </cfRule>
    <cfRule type="cellIs" dxfId="0" priority="4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68" orientation="portrait" horizontalDpi="4294967293" verticalDpi="4294967293" r:id="rId1"/>
  <headerFooter alignWithMargins="0"/>
  <ignoredErrors>
    <ignoredError sqref="N12 N19 N26 N33 N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Junioři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karlvo</cp:lastModifiedBy>
  <cp:lastPrinted>2021-06-19T14:41:43Z</cp:lastPrinted>
  <dcterms:created xsi:type="dcterms:W3CDTF">2017-01-22T21:04:49Z</dcterms:created>
  <dcterms:modified xsi:type="dcterms:W3CDTF">2022-02-27T10:06:14Z</dcterms:modified>
</cp:coreProperties>
</file>