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1280" windowHeight="6225" activeTab="1"/>
  </bookViews>
  <sheets>
    <sheet name="Muži" sheetId="1" r:id="rId1"/>
    <sheet name="Družstva" sheetId="3" r:id="rId2"/>
  </sheets>
  <calcPr calcId="145621"/>
</workbook>
</file>

<file path=xl/calcChain.xml><?xml version="1.0" encoding="utf-8"?>
<calcChain xmlns="http://schemas.openxmlformats.org/spreadsheetml/2006/main">
  <c r="M43" i="3" l="1"/>
  <c r="I43" i="3"/>
  <c r="N43" i="3" s="1"/>
  <c r="O43" i="3" s="1"/>
  <c r="M42" i="3"/>
  <c r="I42" i="3"/>
  <c r="N42" i="3" s="1"/>
  <c r="O42" i="3" s="1"/>
  <c r="M44" i="3"/>
  <c r="I44" i="3"/>
  <c r="N44" i="3" s="1"/>
  <c r="O44" i="3" s="1"/>
  <c r="O41" i="3"/>
  <c r="M40" i="3"/>
  <c r="I40" i="3"/>
  <c r="N40" i="3" s="1"/>
  <c r="O40" i="3" s="1"/>
  <c r="M39" i="3"/>
  <c r="I39" i="3"/>
  <c r="N39" i="3" s="1"/>
  <c r="O39" i="3" s="1"/>
  <c r="M38" i="3"/>
  <c r="I38" i="3"/>
  <c r="N38" i="3" s="1"/>
  <c r="O38" i="3" s="1"/>
  <c r="M35" i="3"/>
  <c r="I35" i="3"/>
  <c r="N35" i="3" s="1"/>
  <c r="O35" i="3" s="1"/>
  <c r="M36" i="3"/>
  <c r="I36" i="3"/>
  <c r="N36" i="3" s="1"/>
  <c r="O36" i="3" s="1"/>
  <c r="M34" i="3"/>
  <c r="I34" i="3"/>
  <c r="N34" i="3" s="1"/>
  <c r="O34" i="3" s="1"/>
  <c r="M20" i="3"/>
  <c r="I20" i="3"/>
  <c r="N20" i="3" s="1"/>
  <c r="O20" i="3" s="1"/>
  <c r="M16" i="3"/>
  <c r="I16" i="3"/>
  <c r="N16" i="3" s="1"/>
  <c r="O16" i="3" s="1"/>
  <c r="M32" i="3"/>
  <c r="I32" i="3"/>
  <c r="N32" i="3" s="1"/>
  <c r="O32" i="3" s="1"/>
  <c r="M31" i="3"/>
  <c r="I31" i="3"/>
  <c r="N31" i="3" s="1"/>
  <c r="O31" i="3" s="1"/>
  <c r="M30" i="3"/>
  <c r="I30" i="3"/>
  <c r="N30" i="3" s="1"/>
  <c r="O30" i="3" s="1"/>
  <c r="M28" i="3"/>
  <c r="I28" i="3"/>
  <c r="N28" i="3" s="1"/>
  <c r="O28" i="3" s="1"/>
  <c r="M27" i="3"/>
  <c r="I27" i="3"/>
  <c r="N27" i="3" s="1"/>
  <c r="O27" i="3" s="1"/>
  <c r="M26" i="3"/>
  <c r="I26" i="3"/>
  <c r="N26" i="3" s="1"/>
  <c r="O26" i="3" s="1"/>
  <c r="M24" i="3"/>
  <c r="N24" i="3" s="1"/>
  <c r="O24" i="3" s="1"/>
  <c r="M23" i="3"/>
  <c r="I23" i="3"/>
  <c r="N23" i="3" s="1"/>
  <c r="O23" i="3" s="1"/>
  <c r="M22" i="3"/>
  <c r="I22" i="3"/>
  <c r="N22" i="3" s="1"/>
  <c r="O22" i="3" s="1"/>
  <c r="O25" i="3" s="1"/>
  <c r="M19" i="3"/>
  <c r="I19" i="3"/>
  <c r="N19" i="3" s="1"/>
  <c r="O19" i="3" s="1"/>
  <c r="M18" i="3"/>
  <c r="I18" i="3"/>
  <c r="N18" i="3" s="1"/>
  <c r="O18" i="3" s="1"/>
  <c r="M15" i="3"/>
  <c r="I15" i="3"/>
  <c r="N15" i="3" s="1"/>
  <c r="O15" i="3" s="1"/>
  <c r="M14" i="3"/>
  <c r="I14" i="3"/>
  <c r="N14" i="3" s="1"/>
  <c r="O14" i="3" s="1"/>
  <c r="M12" i="3"/>
  <c r="I12" i="3"/>
  <c r="N12" i="3" s="1"/>
  <c r="O12" i="3" s="1"/>
  <c r="M11" i="3"/>
  <c r="I11" i="3"/>
  <c r="N11" i="3" s="1"/>
  <c r="O11" i="3" s="1"/>
  <c r="M10" i="3"/>
  <c r="I10" i="3"/>
  <c r="N10" i="3" s="1"/>
  <c r="O10" i="3" s="1"/>
  <c r="M8" i="3"/>
  <c r="I8" i="3"/>
  <c r="N8" i="3" s="1"/>
  <c r="O8" i="3" s="1"/>
  <c r="N7" i="3"/>
  <c r="O7" i="3" s="1"/>
  <c r="M7" i="3"/>
  <c r="I7" i="3"/>
  <c r="M6" i="3"/>
  <c r="I6" i="3"/>
  <c r="N6" i="3" s="1"/>
  <c r="O6" i="3" s="1"/>
  <c r="I53" i="1"/>
  <c r="M53" i="1"/>
  <c r="N53" i="1" s="1"/>
  <c r="O53" i="1" s="1"/>
  <c r="I54" i="1"/>
  <c r="M54" i="1"/>
  <c r="N54" i="1" s="1"/>
  <c r="O54" i="1" s="1"/>
  <c r="I55" i="1"/>
  <c r="M55" i="1"/>
  <c r="I56" i="1"/>
  <c r="M56" i="1"/>
  <c r="N56" i="1" s="1"/>
  <c r="O56" i="1" s="1"/>
  <c r="I57" i="1"/>
  <c r="M57" i="1"/>
  <c r="M49" i="1"/>
  <c r="I49" i="1"/>
  <c r="N49" i="1" s="1"/>
  <c r="O49" i="1" s="1"/>
  <c r="M48" i="1"/>
  <c r="I48" i="1"/>
  <c r="M47" i="1"/>
  <c r="I47" i="1"/>
  <c r="M46" i="1"/>
  <c r="I46" i="1"/>
  <c r="M45" i="1"/>
  <c r="I45" i="1"/>
  <c r="M44" i="1"/>
  <c r="I44" i="1"/>
  <c r="M43" i="1"/>
  <c r="I43" i="1"/>
  <c r="M42" i="1"/>
  <c r="I42" i="1"/>
  <c r="M41" i="1"/>
  <c r="I41" i="1"/>
  <c r="N41" i="1" s="1"/>
  <c r="O41" i="1" s="1"/>
  <c r="M40" i="1"/>
  <c r="I40" i="1"/>
  <c r="N40" i="1" s="1"/>
  <c r="O40" i="1" s="1"/>
  <c r="M39" i="1"/>
  <c r="I39" i="1"/>
  <c r="M38" i="1"/>
  <c r="I38" i="1"/>
  <c r="N38" i="1" s="1"/>
  <c r="O38" i="1" s="1"/>
  <c r="M37" i="1"/>
  <c r="I37" i="1"/>
  <c r="N37" i="1" s="1"/>
  <c r="O37" i="1" s="1"/>
  <c r="M36" i="1"/>
  <c r="I36" i="1"/>
  <c r="O45" i="3" l="1"/>
  <c r="O37" i="3"/>
  <c r="O33" i="3"/>
  <c r="N55" i="1"/>
  <c r="O55" i="1" s="1"/>
  <c r="N57" i="1"/>
  <c r="O57" i="1" s="1"/>
  <c r="O29" i="3"/>
  <c r="O21" i="3"/>
  <c r="O17" i="3"/>
  <c r="O13" i="3"/>
  <c r="N42" i="1"/>
  <c r="O42" i="1" s="1"/>
  <c r="N43" i="1"/>
  <c r="O43" i="1" s="1"/>
  <c r="N48" i="1"/>
  <c r="O48" i="1" s="1"/>
  <c r="N46" i="1"/>
  <c r="O46" i="1" s="1"/>
  <c r="N44" i="1"/>
  <c r="O44" i="1" s="1"/>
  <c r="N45" i="1"/>
  <c r="O45" i="1" s="1"/>
  <c r="N39" i="1"/>
  <c r="O39" i="1" s="1"/>
  <c r="N47" i="1"/>
  <c r="O47" i="1" s="1"/>
  <c r="N36" i="1"/>
  <c r="O36" i="1" s="1"/>
  <c r="M52" i="1"/>
  <c r="I52" i="1"/>
  <c r="M58" i="1"/>
  <c r="I58" i="1"/>
  <c r="M50" i="1"/>
  <c r="I50" i="1"/>
  <c r="M35" i="1"/>
  <c r="I35" i="1"/>
  <c r="I29" i="1"/>
  <c r="M29" i="1"/>
  <c r="I22" i="1"/>
  <c r="M22" i="1"/>
  <c r="I12" i="1"/>
  <c r="M12" i="1"/>
  <c r="M34" i="1"/>
  <c r="I34" i="1"/>
  <c r="M33" i="1"/>
  <c r="I33" i="1"/>
  <c r="M32" i="1"/>
  <c r="I32" i="1"/>
  <c r="M30" i="1"/>
  <c r="M28" i="1"/>
  <c r="I28" i="1"/>
  <c r="M27" i="1"/>
  <c r="M26" i="1"/>
  <c r="I26" i="1"/>
  <c r="M25" i="1"/>
  <c r="I25" i="1"/>
  <c r="N25" i="1" s="1"/>
  <c r="O25" i="1" s="1"/>
  <c r="M24" i="1"/>
  <c r="I24" i="1"/>
  <c r="M23" i="1"/>
  <c r="I23" i="1"/>
  <c r="N23" i="1" s="1"/>
  <c r="O23" i="1" s="1"/>
  <c r="I21" i="1"/>
  <c r="M21" i="1"/>
  <c r="M20" i="1"/>
  <c r="I19" i="1"/>
  <c r="M19" i="1"/>
  <c r="I18" i="1"/>
  <c r="M18" i="1"/>
  <c r="I17" i="1"/>
  <c r="M17" i="1"/>
  <c r="I15" i="1"/>
  <c r="M15" i="1"/>
  <c r="I14" i="1"/>
  <c r="M14" i="1"/>
  <c r="I13" i="1"/>
  <c r="M13" i="1"/>
  <c r="I10" i="1"/>
  <c r="M10" i="1"/>
  <c r="I9" i="1"/>
  <c r="M9" i="1"/>
  <c r="I11" i="1"/>
  <c r="M11" i="1"/>
  <c r="M8" i="1"/>
  <c r="I8" i="1"/>
  <c r="I7" i="1"/>
  <c r="M7" i="1"/>
  <c r="N52" i="1" l="1"/>
  <c r="O52" i="1" s="1"/>
  <c r="N50" i="1"/>
  <c r="O50" i="1" s="1"/>
  <c r="N22" i="1"/>
  <c r="O22" i="1" s="1"/>
  <c r="N10" i="1"/>
  <c r="O10" i="1" s="1"/>
  <c r="N7" i="1"/>
  <c r="O7" i="1" s="1"/>
  <c r="N58" i="1"/>
  <c r="O58" i="1" s="1"/>
  <c r="N32" i="1"/>
  <c r="O32" i="1" s="1"/>
  <c r="N26" i="1"/>
  <c r="O26" i="1" s="1"/>
  <c r="N34" i="1"/>
  <c r="O34" i="1" s="1"/>
  <c r="N33" i="1"/>
  <c r="O33" i="1" s="1"/>
  <c r="N35" i="1"/>
  <c r="O35" i="1" s="1"/>
  <c r="N24" i="1"/>
  <c r="O24" i="1" s="1"/>
  <c r="N27" i="1"/>
  <c r="O27" i="1" s="1"/>
  <c r="N28" i="1"/>
  <c r="O28" i="1" s="1"/>
  <c r="N20" i="1"/>
  <c r="O20" i="1" s="1"/>
  <c r="N17" i="1"/>
  <c r="O17" i="1" s="1"/>
  <c r="N8" i="1"/>
  <c r="O8" i="1" s="1"/>
  <c r="N13" i="1"/>
  <c r="O13" i="1" s="1"/>
  <c r="N14" i="1"/>
  <c r="O14" i="1" s="1"/>
  <c r="N21" i="1"/>
  <c r="O21" i="1" s="1"/>
  <c r="N12" i="1"/>
  <c r="O12" i="1" s="1"/>
  <c r="N29" i="1"/>
  <c r="O29" i="1" s="1"/>
  <c r="N18" i="1"/>
  <c r="O18" i="1" s="1"/>
  <c r="N19" i="1"/>
  <c r="O19" i="1" s="1"/>
  <c r="N30" i="1"/>
  <c r="O30" i="1" s="1"/>
  <c r="N9" i="1"/>
  <c r="O9" i="1" s="1"/>
  <c r="N15" i="1"/>
  <c r="O15" i="1" s="1"/>
  <c r="N11" i="1"/>
  <c r="O11" i="1" s="1"/>
  <c r="O9" i="3" l="1"/>
</calcChain>
</file>

<file path=xl/sharedStrings.xml><?xml version="1.0" encoding="utf-8"?>
<sst xmlns="http://schemas.openxmlformats.org/spreadsheetml/2006/main" count="352" uniqueCount="112">
  <si>
    <t>Těl.hm.</t>
  </si>
  <si>
    <t>Jméno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</si>
  <si>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</si>
  <si>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</si>
  <si>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</si>
  <si>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</si>
  <si>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</si>
  <si>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</si>
  <si>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</si>
  <si>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</si>
  <si>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</si>
  <si>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Místo konání: Bohumín</t>
  </si>
  <si>
    <t>Bonatrans Bohumín</t>
  </si>
  <si>
    <t>Paulus Samuel</t>
  </si>
  <si>
    <t>Sakovics Botond</t>
  </si>
  <si>
    <t>Nagy Richard</t>
  </si>
  <si>
    <t>Tchurz Ondřej</t>
  </si>
  <si>
    <t>Polák František</t>
  </si>
  <si>
    <t>Zbořil Štěpán</t>
  </si>
  <si>
    <t>Moskal Matěj</t>
  </si>
  <si>
    <t>Junioři do 17 let</t>
  </si>
  <si>
    <t>Toth Radoslav</t>
  </si>
  <si>
    <t>Gorný Jakub</t>
  </si>
  <si>
    <t>TJ TŽ Třinec</t>
  </si>
  <si>
    <t>Moskal Vlastimil</t>
  </si>
  <si>
    <t>Junioři do 20 let</t>
  </si>
  <si>
    <t>Ročník narození</t>
  </si>
  <si>
    <t>Umístění</t>
  </si>
  <si>
    <t>Technický rozhodčí: Thér</t>
  </si>
  <si>
    <t>Zapisovatel: Prohl ml.</t>
  </si>
  <si>
    <t>Stát</t>
  </si>
  <si>
    <t>SVK</t>
  </si>
  <si>
    <t>HUN</t>
  </si>
  <si>
    <t>CZE</t>
  </si>
  <si>
    <t>Košice</t>
  </si>
  <si>
    <t>-----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</si>
  <si>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</si>
  <si>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</si>
  <si>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</si>
  <si>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</si>
  <si>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</si>
  <si>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</si>
  <si>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</si>
  <si>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</si>
  <si>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</si>
  <si>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</si>
  <si>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</si>
  <si>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</si>
  <si>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</si>
  <si>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</si>
  <si>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</si>
  <si>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</si>
  <si>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Kategorie</t>
  </si>
  <si>
    <t>Pořadí</t>
  </si>
  <si>
    <t>Iregszemcse</t>
  </si>
  <si>
    <t>48. MVC Bohumína mládeže 2014</t>
  </si>
  <si>
    <t>Termín: 13.9.2014</t>
  </si>
  <si>
    <t>Mladší žáci 10-12 let</t>
  </si>
  <si>
    <t>Jasaitis Airingas</t>
  </si>
  <si>
    <t>LTV</t>
  </si>
  <si>
    <t>Baliuka Atas</t>
  </si>
  <si>
    <t>Benka Adam</t>
  </si>
  <si>
    <t>Mikušová Laura</t>
  </si>
  <si>
    <t>Poláček Marian</t>
  </si>
  <si>
    <t>Krásno</t>
  </si>
  <si>
    <t>Horní Suchá</t>
  </si>
  <si>
    <t>Vyhlídal Miroslav</t>
  </si>
  <si>
    <t>Dieneš Patrik</t>
  </si>
  <si>
    <t>Kristan David</t>
  </si>
  <si>
    <t>Starší žáci 13-14 let</t>
  </si>
  <si>
    <t>Maďarsko</t>
  </si>
  <si>
    <t>Kertesz István</t>
  </si>
  <si>
    <t>Orsos Richard</t>
  </si>
  <si>
    <t>Štáfek Stanislav</t>
  </si>
  <si>
    <t>Wikret Tomáš</t>
  </si>
  <si>
    <t>Janulevičius Mindas</t>
  </si>
  <si>
    <t>Šatas Edgaras</t>
  </si>
  <si>
    <t>Krempaský Pavol</t>
  </si>
  <si>
    <t>Barteček Jakub</t>
  </si>
  <si>
    <t>Mirga Tomáš</t>
  </si>
  <si>
    <t>Bašanda Martin</t>
  </si>
  <si>
    <t>SKV Havířov</t>
  </si>
  <si>
    <t>Kmegy Maté</t>
  </si>
  <si>
    <t>Alexius Svajünas</t>
  </si>
  <si>
    <t>Macijaukas Tomas</t>
  </si>
  <si>
    <t>Serafinas Jonas</t>
  </si>
  <si>
    <t>Kubák Matej</t>
  </si>
  <si>
    <t>Krajcovic Dominik</t>
  </si>
  <si>
    <t>Daniel Dominik</t>
  </si>
  <si>
    <t>Holocsi Krisztian</t>
  </si>
  <si>
    <t>Skovajsová Miriam</t>
  </si>
  <si>
    <t>Mihalovičová Dalma</t>
  </si>
  <si>
    <t>Poštek Matej</t>
  </si>
  <si>
    <t>Müller Jan</t>
  </si>
  <si>
    <t>Padyšák Tomáš</t>
  </si>
  <si>
    <t>Klus Marek</t>
  </si>
  <si>
    <t>Rakowski Matěj</t>
  </si>
  <si>
    <t>Aron Simon</t>
  </si>
  <si>
    <t>Gábor Patrik</t>
  </si>
  <si>
    <t>Poláček Peter</t>
  </si>
  <si>
    <t>Gorzolka Jan</t>
  </si>
  <si>
    <t>Gorný Petr</t>
  </si>
  <si>
    <t>Sedláček Eduard</t>
  </si>
  <si>
    <t>Termín: 13.9.2013</t>
  </si>
  <si>
    <t>1.</t>
  </si>
  <si>
    <t>-</t>
  </si>
  <si>
    <t>Rokiskis</t>
  </si>
  <si>
    <t>Panevezys</t>
  </si>
  <si>
    <t>Nové Mesto</t>
  </si>
  <si>
    <t>Rozhodčí: Faja, Gospoš, Foltyn, Mandát ml., Teplíček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</si>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</sst>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1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84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" fillId="0" borderId="12" xfId="0" quotePrefix="1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0" borderId="1" xfId="0" quotePrefix="1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right"/>
    </xf>
    <xf numFmtId="1" fontId="1" fillId="0" borderId="21" xfId="0" quotePrefix="1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1" fontId="1" fillId="0" borderId="31" xfId="0" applyNumberFormat="1" applyFont="1" applyBorder="1" applyAlignment="1">
      <alignment horizontal="center"/>
    </xf>
    <xf numFmtId="1" fontId="1" fillId="0" borderId="31" xfId="0" quotePrefix="1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right"/>
    </xf>
    <xf numFmtId="0" fontId="0" fillId="0" borderId="0" xfId="0" applyFill="1"/>
    <xf numFmtId="2" fontId="1" fillId="0" borderId="26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1" fillId="0" borderId="27" xfId="0" quotePrefix="1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0" borderId="23" xfId="0" quotePrefix="1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5" xfId="0" quotePrefix="1" applyNumberFormat="1" applyFont="1" applyBorder="1" applyAlignment="1">
      <alignment horizontal="center"/>
    </xf>
    <xf numFmtId="1" fontId="1" fillId="0" borderId="24" xfId="0" quotePrefix="1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2" fontId="1" fillId="0" borderId="34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right"/>
    </xf>
    <xf numFmtId="165" fontId="0" fillId="0" borderId="35" xfId="0" applyNumberFormat="1" applyBorder="1"/>
    <xf numFmtId="0" fontId="0" fillId="0" borderId="35" xfId="0" applyBorder="1"/>
    <xf numFmtId="165" fontId="0" fillId="0" borderId="25" xfId="0" applyNumberFormat="1" applyBorder="1"/>
    <xf numFmtId="0" fontId="0" fillId="0" borderId="25" xfId="0" applyBorder="1"/>
    <xf numFmtId="165" fontId="0" fillId="0" borderId="8" xfId="0" applyNumberFormat="1" applyBorder="1"/>
    <xf numFmtId="0" fontId="0" fillId="0" borderId="8" xfId="0" applyBorder="1"/>
    <xf numFmtId="0" fontId="9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2" fontId="1" fillId="0" borderId="26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center"/>
    </xf>
    <xf numFmtId="1" fontId="1" fillId="0" borderId="27" xfId="0" quotePrefix="1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0" borderId="25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center"/>
    </xf>
    <xf numFmtId="1" fontId="1" fillId="0" borderId="36" xfId="0" quotePrefix="1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1">
    <cellStyle name="Normální" xfId="0" builtinId="0"/>
  </cellStyles>
  <dxfs count="180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68"/>
  <sheetViews>
    <sheetView zoomScale="115" zoomScaleNormal="115" workbookViewId="0">
      <selection activeCell="A62" sqref="A1:P62"/>
    </sheetView>
  </sheetViews>
  <sheetFormatPr defaultRowHeight="12.75" x14ac:dyDescent="0.2"/>
  <cols>
    <col min="1" max="1" width="7.28515625" customWidth="1"/>
    <col min="2" max="2" width="19.140625" customWidth="1"/>
    <col min="4" max="4" width="5.42578125" customWidth="1"/>
    <col min="5" max="5" width="17.7109375" bestFit="1" customWidth="1"/>
    <col min="6" max="8" width="7" customWidth="1"/>
    <col min="9" max="9" width="6.42578125" customWidth="1"/>
    <col min="10" max="12" width="7" customWidth="1"/>
    <col min="13" max="13" width="6.42578125" customWidth="1"/>
    <col min="14" max="14" width="8" customWidth="1"/>
    <col min="15" max="15" width="10.28515625" customWidth="1"/>
    <col min="16" max="16" width="8.85546875" style="1" bestFit="1" customWidth="1"/>
  </cols>
  <sheetData>
    <row r="1" spans="1:16" ht="27.75" x14ac:dyDescent="0.2">
      <c r="A1" s="135" t="s">
        <v>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5.75" customHeight="1" x14ac:dyDescent="0.2">
      <c r="A2" s="134" t="s">
        <v>103</v>
      </c>
      <c r="B2" s="134"/>
      <c r="C2" s="140" t="s">
        <v>12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 t="s">
        <v>11</v>
      </c>
      <c r="O2" s="139"/>
      <c r="P2" s="139"/>
    </row>
    <row r="3" spans="1:16" ht="9.75" customHeight="1" thickBot="1" x14ac:dyDescent="0.25"/>
    <row r="4" spans="1:16" ht="13.5" thickBot="1" x14ac:dyDescent="0.25">
      <c r="A4" s="125" t="s">
        <v>0</v>
      </c>
      <c r="B4" s="127" t="s">
        <v>1</v>
      </c>
      <c r="C4" s="114" t="s">
        <v>26</v>
      </c>
      <c r="D4" s="114" t="s">
        <v>30</v>
      </c>
      <c r="E4" s="130" t="s">
        <v>2</v>
      </c>
      <c r="F4" s="4" t="s">
        <v>3</v>
      </c>
      <c r="G4" s="5"/>
      <c r="H4" s="5"/>
      <c r="I4" s="6"/>
      <c r="J4" s="4" t="s">
        <v>4</v>
      </c>
      <c r="K4" s="5"/>
      <c r="L4" s="5"/>
      <c r="M4" s="6"/>
      <c r="N4" s="130" t="s">
        <v>5</v>
      </c>
      <c r="O4" s="132" t="s">
        <v>6</v>
      </c>
      <c r="P4" s="119" t="s">
        <v>27</v>
      </c>
    </row>
    <row r="5" spans="1:16" ht="13.5" thickBot="1" x14ac:dyDescent="0.25">
      <c r="A5" s="126"/>
      <c r="B5" s="128"/>
      <c r="C5" s="129"/>
      <c r="D5" s="115"/>
      <c r="E5" s="131"/>
      <c r="F5" s="47" t="s">
        <v>7</v>
      </c>
      <c r="G5" s="7" t="s">
        <v>8</v>
      </c>
      <c r="H5" s="48" t="s">
        <v>9</v>
      </c>
      <c r="I5" s="7" t="s">
        <v>10</v>
      </c>
      <c r="J5" s="48" t="s">
        <v>7</v>
      </c>
      <c r="K5" s="7" t="s">
        <v>8</v>
      </c>
      <c r="L5" s="48" t="s">
        <v>9</v>
      </c>
      <c r="M5" s="7" t="s">
        <v>10</v>
      </c>
      <c r="N5" s="131"/>
      <c r="O5" s="133"/>
      <c r="P5" s="120"/>
    </row>
    <row r="6" spans="1:16" ht="13.5" thickBot="1" x14ac:dyDescent="0.25">
      <c r="A6" s="121" t="s">
        <v>57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16" x14ac:dyDescent="0.2">
      <c r="A7" s="25">
        <v>29.9</v>
      </c>
      <c r="B7" s="16" t="s">
        <v>58</v>
      </c>
      <c r="C7" s="17">
        <v>2005</v>
      </c>
      <c r="D7" s="17" t="s">
        <v>59</v>
      </c>
      <c r="E7" s="17" t="s">
        <v>106</v>
      </c>
      <c r="F7" s="19">
        <v>20</v>
      </c>
      <c r="G7" s="19">
        <v>23</v>
      </c>
      <c r="H7" s="19">
        <v>25</v>
      </c>
      <c r="I7" s="20">
        <f t="shared" ref="I7:I15" si="0">IF(MAX(F7:H7)&lt;0,0,MAX(F7:H7))</f>
        <v>25</v>
      </c>
      <c r="J7" s="19">
        <v>-30</v>
      </c>
      <c r="K7" s="19">
        <v>30</v>
      </c>
      <c r="L7" s="19">
        <v>34</v>
      </c>
      <c r="M7" s="20">
        <f t="shared" ref="M7:M15" si="1">IF(MAX(J7:L7)&lt;0,0,MAX(J7:L7))</f>
        <v>34</v>
      </c>
      <c r="N7" s="20">
        <f t="shared" ref="N7:N15" si="2">SUM(I7,M7)</f>
        <v>59</v>
      </c>
      <c r="O7" s="22">
        <f t="shared" ref="O7:O15" si="3">IF(ISNUMBER(A7), (IF(174.393&lt; A7,N7, TRUNC(10^(0.794358141*((LOG((A7/174.393)/LOG(10))*(LOG((A7/174.393)/LOG(10)))))),4)*N7)), 0)</f>
        <v>172.4924</v>
      </c>
      <c r="P7" s="147" t="s">
        <v>7</v>
      </c>
    </row>
    <row r="8" spans="1:16" x14ac:dyDescent="0.2">
      <c r="A8" s="23">
        <v>34.4</v>
      </c>
      <c r="B8" s="2" t="s">
        <v>60</v>
      </c>
      <c r="C8" s="8">
        <v>2003</v>
      </c>
      <c r="D8" s="8" t="s">
        <v>59</v>
      </c>
      <c r="E8" s="17" t="s">
        <v>106</v>
      </c>
      <c r="F8" s="11">
        <v>20</v>
      </c>
      <c r="G8" s="45">
        <v>25</v>
      </c>
      <c r="H8" s="11">
        <v>27</v>
      </c>
      <c r="I8" s="12">
        <f t="shared" si="0"/>
        <v>27</v>
      </c>
      <c r="J8" s="11">
        <v>33</v>
      </c>
      <c r="K8" s="11">
        <v>36</v>
      </c>
      <c r="L8" s="24">
        <v>-38</v>
      </c>
      <c r="M8" s="12">
        <f t="shared" si="1"/>
        <v>36</v>
      </c>
      <c r="N8" s="12">
        <f t="shared" si="2"/>
        <v>63</v>
      </c>
      <c r="O8" s="9">
        <f t="shared" si="3"/>
        <v>156.35339999999999</v>
      </c>
      <c r="P8" s="52" t="s">
        <v>8</v>
      </c>
    </row>
    <row r="9" spans="1:16" x14ac:dyDescent="0.2">
      <c r="A9" s="23">
        <v>45.8</v>
      </c>
      <c r="B9" s="2" t="s">
        <v>61</v>
      </c>
      <c r="C9" s="8">
        <v>2003</v>
      </c>
      <c r="D9" s="8" t="s">
        <v>31</v>
      </c>
      <c r="E9" s="8" t="s">
        <v>108</v>
      </c>
      <c r="F9" s="11">
        <v>-30</v>
      </c>
      <c r="G9" s="11">
        <v>30</v>
      </c>
      <c r="H9" s="11">
        <v>-33</v>
      </c>
      <c r="I9" s="12">
        <f t="shared" si="0"/>
        <v>30</v>
      </c>
      <c r="J9" s="11">
        <v>33</v>
      </c>
      <c r="K9" s="11">
        <v>36</v>
      </c>
      <c r="L9" s="11">
        <v>-38</v>
      </c>
      <c r="M9" s="12">
        <f t="shared" si="1"/>
        <v>36</v>
      </c>
      <c r="N9" s="12">
        <f t="shared" si="2"/>
        <v>66</v>
      </c>
      <c r="O9" s="9">
        <f t="shared" si="3"/>
        <v>122.2848</v>
      </c>
      <c r="P9" s="50" t="s">
        <v>38</v>
      </c>
    </row>
    <row r="10" spans="1:16" x14ac:dyDescent="0.2">
      <c r="A10" s="23">
        <v>53</v>
      </c>
      <c r="B10" s="2" t="s">
        <v>62</v>
      </c>
      <c r="C10" s="8">
        <v>2002</v>
      </c>
      <c r="D10" s="8" t="s">
        <v>31</v>
      </c>
      <c r="E10" s="8" t="s">
        <v>108</v>
      </c>
      <c r="F10" s="11">
        <v>35</v>
      </c>
      <c r="G10" s="11">
        <v>39</v>
      </c>
      <c r="H10" s="11">
        <v>42</v>
      </c>
      <c r="I10" s="12">
        <f t="shared" si="0"/>
        <v>42</v>
      </c>
      <c r="J10" s="11">
        <v>45</v>
      </c>
      <c r="K10" s="11">
        <v>49</v>
      </c>
      <c r="L10" s="24">
        <v>-54</v>
      </c>
      <c r="M10" s="12">
        <f t="shared" si="1"/>
        <v>49</v>
      </c>
      <c r="N10" s="12">
        <f t="shared" si="2"/>
        <v>91</v>
      </c>
      <c r="O10" s="9">
        <f t="shared" si="3"/>
        <v>148.4392</v>
      </c>
      <c r="P10" s="49" t="s">
        <v>36</v>
      </c>
    </row>
    <row r="11" spans="1:16" x14ac:dyDescent="0.2">
      <c r="A11" s="23">
        <v>42.1</v>
      </c>
      <c r="B11" s="2" t="s">
        <v>63</v>
      </c>
      <c r="C11" s="8">
        <v>2002</v>
      </c>
      <c r="D11" s="8" t="s">
        <v>31</v>
      </c>
      <c r="E11" s="8" t="s">
        <v>64</v>
      </c>
      <c r="F11" s="11">
        <v>31</v>
      </c>
      <c r="G11" s="11">
        <v>-34</v>
      </c>
      <c r="H11" s="11">
        <v>34</v>
      </c>
      <c r="I11" s="12">
        <f t="shared" si="0"/>
        <v>34</v>
      </c>
      <c r="J11" s="11">
        <v>40</v>
      </c>
      <c r="K11" s="11">
        <v>43</v>
      </c>
      <c r="L11" s="24">
        <v>-45</v>
      </c>
      <c r="M11" s="12">
        <f t="shared" si="1"/>
        <v>43</v>
      </c>
      <c r="N11" s="12">
        <f t="shared" si="2"/>
        <v>77</v>
      </c>
      <c r="O11" s="9">
        <f t="shared" si="3"/>
        <v>154.56980000000001</v>
      </c>
      <c r="P11" s="52" t="s">
        <v>9</v>
      </c>
    </row>
    <row r="12" spans="1:16" x14ac:dyDescent="0.2">
      <c r="A12" s="23">
        <v>33.6</v>
      </c>
      <c r="B12" s="2" t="s">
        <v>19</v>
      </c>
      <c r="C12" s="8">
        <v>2002</v>
      </c>
      <c r="D12" s="8" t="s">
        <v>33</v>
      </c>
      <c r="E12" s="8" t="s">
        <v>65</v>
      </c>
      <c r="F12" s="11">
        <v>-46</v>
      </c>
      <c r="G12" s="11">
        <v>-46</v>
      </c>
      <c r="H12" s="11">
        <v>-46</v>
      </c>
      <c r="I12" s="12">
        <f t="shared" si="0"/>
        <v>0</v>
      </c>
      <c r="J12" s="11">
        <v>58</v>
      </c>
      <c r="K12" s="11">
        <v>60</v>
      </c>
      <c r="L12" s="24">
        <v>-62</v>
      </c>
      <c r="M12" s="12">
        <f t="shared" si="1"/>
        <v>60</v>
      </c>
      <c r="N12" s="12">
        <f t="shared" si="2"/>
        <v>60</v>
      </c>
      <c r="O12" s="9">
        <f t="shared" si="3"/>
        <v>152.916</v>
      </c>
      <c r="P12" s="49" t="s">
        <v>105</v>
      </c>
    </row>
    <row r="13" spans="1:16" x14ac:dyDescent="0.2">
      <c r="A13" s="23">
        <v>42.3</v>
      </c>
      <c r="B13" s="2" t="s">
        <v>66</v>
      </c>
      <c r="C13" s="8">
        <v>2003</v>
      </c>
      <c r="D13" s="8" t="s">
        <v>33</v>
      </c>
      <c r="E13" s="8" t="s">
        <v>65</v>
      </c>
      <c r="F13" s="11">
        <v>29</v>
      </c>
      <c r="G13" s="11">
        <v>-33</v>
      </c>
      <c r="H13" s="11">
        <v>33</v>
      </c>
      <c r="I13" s="12">
        <f t="shared" si="0"/>
        <v>33</v>
      </c>
      <c r="J13" s="11">
        <v>38</v>
      </c>
      <c r="K13" s="11">
        <v>-41</v>
      </c>
      <c r="L13" s="11">
        <v>41</v>
      </c>
      <c r="M13" s="12">
        <f t="shared" si="1"/>
        <v>41</v>
      </c>
      <c r="N13" s="12">
        <f t="shared" si="2"/>
        <v>74</v>
      </c>
      <c r="O13" s="9">
        <f t="shared" si="3"/>
        <v>147.85939999999999</v>
      </c>
      <c r="P13" s="50" t="s">
        <v>37</v>
      </c>
    </row>
    <row r="14" spans="1:16" x14ac:dyDescent="0.2">
      <c r="A14" s="23">
        <v>39.1</v>
      </c>
      <c r="B14" s="2" t="s">
        <v>67</v>
      </c>
      <c r="C14" s="8">
        <v>2003</v>
      </c>
      <c r="D14" s="8" t="s">
        <v>31</v>
      </c>
      <c r="E14" s="8" t="s">
        <v>34</v>
      </c>
      <c r="F14" s="11">
        <v>18</v>
      </c>
      <c r="G14" s="11">
        <v>-21</v>
      </c>
      <c r="H14" s="11">
        <v>-21</v>
      </c>
      <c r="I14" s="12">
        <f t="shared" si="0"/>
        <v>18</v>
      </c>
      <c r="J14" s="11">
        <v>22</v>
      </c>
      <c r="K14" s="11">
        <v>25</v>
      </c>
      <c r="L14" s="11">
        <v>-28</v>
      </c>
      <c r="M14" s="12">
        <f t="shared" si="1"/>
        <v>25</v>
      </c>
      <c r="N14" s="12">
        <f t="shared" si="2"/>
        <v>43</v>
      </c>
      <c r="O14" s="9">
        <f t="shared" si="3"/>
        <v>92.983199999999997</v>
      </c>
      <c r="P14" s="50" t="s">
        <v>39</v>
      </c>
    </row>
    <row r="15" spans="1:16" ht="13.5" thickBot="1" x14ac:dyDescent="0.25">
      <c r="A15" s="23">
        <v>67.2</v>
      </c>
      <c r="B15" s="2" t="s">
        <v>68</v>
      </c>
      <c r="C15" s="8">
        <v>2003</v>
      </c>
      <c r="D15" s="8" t="s">
        <v>31</v>
      </c>
      <c r="E15" s="8" t="s">
        <v>34</v>
      </c>
      <c r="F15" s="11">
        <v>22</v>
      </c>
      <c r="G15" s="11">
        <v>24</v>
      </c>
      <c r="H15" s="11">
        <v>-26</v>
      </c>
      <c r="I15" s="12">
        <f t="shared" si="0"/>
        <v>24</v>
      </c>
      <c r="J15" s="11">
        <v>25</v>
      </c>
      <c r="K15" s="11">
        <v>30</v>
      </c>
      <c r="L15" s="24">
        <v>-35</v>
      </c>
      <c r="M15" s="12">
        <f t="shared" si="1"/>
        <v>30</v>
      </c>
      <c r="N15" s="12">
        <f t="shared" si="2"/>
        <v>54</v>
      </c>
      <c r="O15" s="9">
        <f t="shared" si="3"/>
        <v>73.899000000000001</v>
      </c>
      <c r="P15" s="49" t="s">
        <v>40</v>
      </c>
    </row>
    <row r="16" spans="1:16" ht="13.5" thickBot="1" x14ac:dyDescent="0.25">
      <c r="A16" s="121" t="s">
        <v>69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3"/>
    </row>
    <row r="17" spans="1:16" x14ac:dyDescent="0.2">
      <c r="A17" s="25">
        <v>108.6</v>
      </c>
      <c r="B17" s="16" t="s">
        <v>15</v>
      </c>
      <c r="C17" s="17">
        <v>2000</v>
      </c>
      <c r="D17" s="17" t="s">
        <v>32</v>
      </c>
      <c r="E17" s="17" t="s">
        <v>70</v>
      </c>
      <c r="F17" s="19">
        <v>65</v>
      </c>
      <c r="G17" s="19">
        <v>69</v>
      </c>
      <c r="H17" s="19">
        <v>-71</v>
      </c>
      <c r="I17" s="20">
        <f>IF(MAX(F17:H17)&lt;0,0,MAX(F17:H17))</f>
        <v>69</v>
      </c>
      <c r="J17" s="19">
        <v>80</v>
      </c>
      <c r="K17" s="19">
        <v>86</v>
      </c>
      <c r="L17" s="19">
        <v>-90</v>
      </c>
      <c r="M17" s="20">
        <f>IF(MAX(J17:L17)&lt;0,0,MAX(J17:L17))</f>
        <v>86</v>
      </c>
      <c r="N17" s="20">
        <f>SUM(I17,M17)</f>
        <v>155</v>
      </c>
      <c r="O17" s="22">
        <f>IF(ISNUMBER(A17), (IF(174.393&lt; A17,N17, TRUNC(10^(0.794358141*((LOG((A17/174.393)/LOG(10))*(LOG((A17/174.393)/LOG(10)))))),4)*N17)), 0)</f>
        <v>167.46200000000002</v>
      </c>
      <c r="P17" s="54" t="s">
        <v>40</v>
      </c>
    </row>
    <row r="18" spans="1:16" x14ac:dyDescent="0.2">
      <c r="A18" s="23">
        <v>74.8</v>
      </c>
      <c r="B18" s="2" t="s">
        <v>14</v>
      </c>
      <c r="C18" s="8">
        <v>2000</v>
      </c>
      <c r="D18" s="8" t="s">
        <v>32</v>
      </c>
      <c r="E18" s="8" t="s">
        <v>54</v>
      </c>
      <c r="F18" s="11">
        <v>55</v>
      </c>
      <c r="G18" s="45">
        <v>59</v>
      </c>
      <c r="H18" s="11">
        <v>-61</v>
      </c>
      <c r="I18" s="12">
        <f>IF(MAX(F18:H18)&lt;0,0,MAX(F18:H18))</f>
        <v>59</v>
      </c>
      <c r="J18" s="45">
        <v>70</v>
      </c>
      <c r="K18" s="11">
        <v>75</v>
      </c>
      <c r="L18" s="24">
        <v>-79</v>
      </c>
      <c r="M18" s="12">
        <f>IF(MAX(J18:L18)&lt;0,0,MAX(J18:L18))</f>
        <v>75</v>
      </c>
      <c r="N18" s="12">
        <f>SUM(I18,M18)</f>
        <v>134</v>
      </c>
      <c r="O18" s="9">
        <f>IF(ISNUMBER(A18), (IF(174.393&lt; A18,N18, TRUNC(10^(0.794358141*((LOG((A18/174.393)/LOG(10))*(LOG((A18/174.393)/LOG(10)))))),4)*N18)), 0)</f>
        <v>171.5736</v>
      </c>
      <c r="P18" s="55" t="s">
        <v>39</v>
      </c>
    </row>
    <row r="19" spans="1:16" x14ac:dyDescent="0.2">
      <c r="A19" s="23">
        <v>56.4</v>
      </c>
      <c r="B19" s="2" t="s">
        <v>71</v>
      </c>
      <c r="C19" s="8">
        <v>2000</v>
      </c>
      <c r="D19" s="8" t="s">
        <v>32</v>
      </c>
      <c r="E19" s="8" t="s">
        <v>54</v>
      </c>
      <c r="F19" s="11">
        <v>55</v>
      </c>
      <c r="G19" s="11">
        <v>60</v>
      </c>
      <c r="H19" s="11">
        <v>64</v>
      </c>
      <c r="I19" s="12">
        <f>IF(MAX(F19:H19)&lt;0,0,MAX(F19:H19))</f>
        <v>64</v>
      </c>
      <c r="J19" s="45">
        <v>70</v>
      </c>
      <c r="K19" s="11">
        <v>75</v>
      </c>
      <c r="L19" s="11">
        <v>-79</v>
      </c>
      <c r="M19" s="12">
        <f>IF(MAX(J19:L19)&lt;0,0,MAX(J19:L19))</f>
        <v>75</v>
      </c>
      <c r="N19" s="12">
        <f>SUM(I19,M19)</f>
        <v>139</v>
      </c>
      <c r="O19" s="9">
        <f>IF(ISNUMBER(A19), (IF(174.393&lt; A19,N19, TRUNC(10^(0.794358141*((LOG((A19/174.393)/LOG(10))*(LOG((A19/174.393)/LOG(10)))))),4)*N19)), 0)</f>
        <v>215.74190000000002</v>
      </c>
      <c r="P19" s="56" t="s">
        <v>36</v>
      </c>
    </row>
    <row r="20" spans="1:16" x14ac:dyDescent="0.2">
      <c r="A20" s="23">
        <v>42.8</v>
      </c>
      <c r="B20" s="2" t="s">
        <v>72</v>
      </c>
      <c r="C20" s="8">
        <v>2000</v>
      </c>
      <c r="D20" s="8" t="s">
        <v>32</v>
      </c>
      <c r="E20" s="8" t="s">
        <v>54</v>
      </c>
      <c r="F20" s="11">
        <v>45</v>
      </c>
      <c r="G20" s="11">
        <v>50</v>
      </c>
      <c r="H20" s="11">
        <v>-54</v>
      </c>
      <c r="I20" s="12">
        <v>50</v>
      </c>
      <c r="J20" s="11">
        <v>55</v>
      </c>
      <c r="K20" s="11">
        <v>60</v>
      </c>
      <c r="L20" s="24">
        <v>-65</v>
      </c>
      <c r="M20" s="12">
        <f>IF(MAX(J20:L20)&lt;0,0,MAX(J20:L20))</f>
        <v>60</v>
      </c>
      <c r="N20" s="12">
        <f>SUM(I20,M20)</f>
        <v>110</v>
      </c>
      <c r="O20" s="9">
        <f>IF(ISNUMBER(A20), (IF(174.393&lt; A20,N20, TRUNC(10^(0.794358141*((LOG((A20/174.393)/LOG(10))*(LOG((A20/174.393)/LOG(10)))))),4)*N20)), 0)</f>
        <v>217.29400000000001</v>
      </c>
      <c r="P20" s="52" t="s">
        <v>9</v>
      </c>
    </row>
    <row r="21" spans="1:16" x14ac:dyDescent="0.2">
      <c r="A21" s="23">
        <v>38</v>
      </c>
      <c r="B21" s="2" t="s">
        <v>73</v>
      </c>
      <c r="C21" s="8">
        <v>2001</v>
      </c>
      <c r="D21" s="8" t="s">
        <v>33</v>
      </c>
      <c r="E21" s="8" t="s">
        <v>81</v>
      </c>
      <c r="F21" s="11">
        <v>22</v>
      </c>
      <c r="G21" s="45">
        <v>-25</v>
      </c>
      <c r="H21" s="11">
        <v>-25</v>
      </c>
      <c r="I21" s="12">
        <f>IF(MAX(F21:H21)&lt;0,0,MAX(F21:H21))</f>
        <v>22</v>
      </c>
      <c r="J21" s="11">
        <v>28</v>
      </c>
      <c r="K21" s="11">
        <v>31</v>
      </c>
      <c r="L21" s="24">
        <v>34</v>
      </c>
      <c r="M21" s="12">
        <f>IF(MAX(J21:L21)&lt;0,0,MAX(J21:L21))</f>
        <v>34</v>
      </c>
      <c r="N21" s="12">
        <f>SUM(I21,M21)</f>
        <v>56</v>
      </c>
      <c r="O21" s="9">
        <f>IF(ISNUMBER(A21), (IF(174.393&lt; A21,N21, TRUNC(10^(0.794358141*((LOG((A21/174.393)/LOG(10))*(LOG((A21/174.393)/LOG(10)))))),4)*N21)), 0)</f>
        <v>124.7456</v>
      </c>
      <c r="P21" s="55" t="s">
        <v>44</v>
      </c>
    </row>
    <row r="22" spans="1:16" x14ac:dyDescent="0.2">
      <c r="A22" s="23">
        <v>91.2</v>
      </c>
      <c r="B22" s="2" t="s">
        <v>74</v>
      </c>
      <c r="C22" s="8">
        <v>2001</v>
      </c>
      <c r="D22" s="8" t="s">
        <v>33</v>
      </c>
      <c r="E22" s="8" t="s">
        <v>81</v>
      </c>
      <c r="F22" s="11">
        <v>55</v>
      </c>
      <c r="G22" s="11">
        <v>58</v>
      </c>
      <c r="H22" s="11">
        <v>61</v>
      </c>
      <c r="I22" s="12">
        <f>IF(MAX(F22:H22)&lt;0,0,MAX(F22:H22))</f>
        <v>61</v>
      </c>
      <c r="J22" s="11">
        <v>63</v>
      </c>
      <c r="K22" s="11">
        <v>68</v>
      </c>
      <c r="L22" s="24">
        <v>-70</v>
      </c>
      <c r="M22" s="12">
        <f>IF(MAX(J22:L22)&lt;0,0,MAX(J22:L22))</f>
        <v>68</v>
      </c>
      <c r="N22" s="12">
        <f>SUM(I22,M22)</f>
        <v>129</v>
      </c>
      <c r="O22" s="9">
        <f>IF(ISNUMBER(A22), (IF(174.393&lt; A22,N22, TRUNC(10^(0.794358141*((LOG((A22/174.393)/LOG(10))*(LOG((A22/174.393)/LOG(10)))))),4)*N22)), 0)</f>
        <v>149.124</v>
      </c>
      <c r="P22" s="55" t="s">
        <v>42</v>
      </c>
    </row>
    <row r="23" spans="1:16" x14ac:dyDescent="0.2">
      <c r="A23" s="23">
        <v>63.2</v>
      </c>
      <c r="B23" s="2" t="s">
        <v>75</v>
      </c>
      <c r="C23" s="8">
        <v>2000</v>
      </c>
      <c r="D23" s="8" t="s">
        <v>59</v>
      </c>
      <c r="E23" s="17" t="s">
        <v>107</v>
      </c>
      <c r="F23" s="11">
        <v>-51</v>
      </c>
      <c r="G23" s="11">
        <v>51</v>
      </c>
      <c r="H23" s="11">
        <v>53</v>
      </c>
      <c r="I23" s="12">
        <f>IF(MAX(F23:H23)&lt;0,0,MAX(F23:H23))</f>
        <v>53</v>
      </c>
      <c r="J23" s="11">
        <v>-63</v>
      </c>
      <c r="K23" s="11">
        <v>-63</v>
      </c>
      <c r="L23" s="11">
        <v>63</v>
      </c>
      <c r="M23" s="12">
        <f>IF(MAX(J23:L23)&lt;0,0,MAX(J23:L23))</f>
        <v>63</v>
      </c>
      <c r="N23" s="12">
        <f>SUM(I23,M23)</f>
        <v>116</v>
      </c>
      <c r="O23" s="9">
        <f>IF(ISNUMBER(A23), (IF(174.393&lt; A23,N23, TRUNC(10^(0.794358141*((LOG((A23/174.393)/LOG(10))*(LOG((A23/174.393)/LOG(10)))))),4)*N23)), 0)</f>
        <v>165.49720000000002</v>
      </c>
      <c r="P23" s="56" t="s">
        <v>41</v>
      </c>
    </row>
    <row r="24" spans="1:16" x14ac:dyDescent="0.2">
      <c r="A24" s="23">
        <v>99.3</v>
      </c>
      <c r="B24" s="2" t="s">
        <v>76</v>
      </c>
      <c r="C24" s="8">
        <v>2000</v>
      </c>
      <c r="D24" s="8" t="s">
        <v>59</v>
      </c>
      <c r="E24" s="17" t="s">
        <v>107</v>
      </c>
      <c r="F24" s="11">
        <v>43</v>
      </c>
      <c r="G24" s="11">
        <v>46</v>
      </c>
      <c r="H24" s="11">
        <v>49</v>
      </c>
      <c r="I24" s="12">
        <f>IF(MAX(F24:H24)&lt;0,0,MAX(F24:H24))</f>
        <v>49</v>
      </c>
      <c r="J24" s="11">
        <v>57</v>
      </c>
      <c r="K24" s="11">
        <v>60</v>
      </c>
      <c r="L24" s="11">
        <v>64</v>
      </c>
      <c r="M24" s="12">
        <f>IF(MAX(J24:L24)&lt;0,0,MAX(J24:L24))</f>
        <v>64</v>
      </c>
      <c r="N24" s="12">
        <f>SUM(I24,M24)</f>
        <v>113</v>
      </c>
      <c r="O24" s="9">
        <f>IF(ISNUMBER(A24), (IF(174.393&lt; A24,N24, TRUNC(10^(0.794358141*((LOG((A24/174.393)/LOG(10))*(LOG((A24/174.393)/LOG(10)))))),4)*N24)), 0)</f>
        <v>126.0628</v>
      </c>
      <c r="P24" s="50" t="s">
        <v>43</v>
      </c>
    </row>
    <row r="25" spans="1:16" x14ac:dyDescent="0.2">
      <c r="A25" s="23">
        <v>44</v>
      </c>
      <c r="B25" s="2" t="s">
        <v>17</v>
      </c>
      <c r="C25" s="8">
        <v>2001</v>
      </c>
      <c r="D25" s="8" t="s">
        <v>33</v>
      </c>
      <c r="E25" s="8" t="s">
        <v>65</v>
      </c>
      <c r="F25" s="11">
        <v>54</v>
      </c>
      <c r="G25" s="11">
        <v>57</v>
      </c>
      <c r="H25" s="11">
        <v>59</v>
      </c>
      <c r="I25" s="12">
        <f>IF(MAX(F25:H25)&lt;0,0,MAX(F25:H25))</f>
        <v>59</v>
      </c>
      <c r="J25" s="11">
        <v>68</v>
      </c>
      <c r="K25" s="11">
        <v>70</v>
      </c>
      <c r="L25" s="24">
        <v>72</v>
      </c>
      <c r="M25" s="12">
        <f>IF(MAX(J25:L25)&lt;0,0,MAX(J25:L25))</f>
        <v>72</v>
      </c>
      <c r="N25" s="12">
        <f>SUM(I25,M25)</f>
        <v>131</v>
      </c>
      <c r="O25" s="9">
        <f>IF(ISNUMBER(A25), (IF(174.393&lt; A25,N25, TRUNC(10^(0.794358141*((LOG((A25/174.393)/LOG(10))*(LOG((A25/174.393)/LOG(10)))))),4)*N25)), 0)</f>
        <v>252.00469999999999</v>
      </c>
      <c r="P25" s="52" t="s">
        <v>7</v>
      </c>
    </row>
    <row r="26" spans="1:16" x14ac:dyDescent="0.2">
      <c r="A26" s="23">
        <v>90</v>
      </c>
      <c r="B26" s="2" t="s">
        <v>77</v>
      </c>
      <c r="C26" s="8">
        <v>2000</v>
      </c>
      <c r="D26" s="8" t="s">
        <v>31</v>
      </c>
      <c r="E26" s="8" t="s">
        <v>34</v>
      </c>
      <c r="F26" s="45">
        <v>70</v>
      </c>
      <c r="G26" s="11">
        <v>-74</v>
      </c>
      <c r="H26" s="11">
        <v>76</v>
      </c>
      <c r="I26" s="12">
        <f>IF(MAX(F26:H26)&lt;0,0,MAX(F26:H26))</f>
        <v>76</v>
      </c>
      <c r="J26" s="11">
        <v>-83</v>
      </c>
      <c r="K26" s="11">
        <v>86</v>
      </c>
      <c r="L26" s="11">
        <v>88</v>
      </c>
      <c r="M26" s="12">
        <f>IF(MAX(J26:L26)&lt;0,0,MAX(J26:L26))</f>
        <v>88</v>
      </c>
      <c r="N26" s="12">
        <f>SUM(I26,M26)</f>
        <v>164</v>
      </c>
      <c r="O26" s="9">
        <f>IF(ISNUMBER(A26), (IF(174.393&lt; A26,N26, TRUNC(10^(0.794358141*((LOG((A26/174.393)/LOG(10))*(LOG((A26/174.393)/LOG(10)))))),4)*N26)), 0)</f>
        <v>190.71559999999999</v>
      </c>
      <c r="P26" s="56" t="s">
        <v>38</v>
      </c>
    </row>
    <row r="27" spans="1:16" x14ac:dyDescent="0.2">
      <c r="A27" s="23">
        <v>79.5</v>
      </c>
      <c r="B27" s="2" t="s">
        <v>78</v>
      </c>
      <c r="C27" s="8">
        <v>2000</v>
      </c>
      <c r="D27" s="8" t="s">
        <v>33</v>
      </c>
      <c r="E27" s="8" t="s">
        <v>12</v>
      </c>
      <c r="F27" s="11">
        <v>38</v>
      </c>
      <c r="G27" s="11">
        <v>42</v>
      </c>
      <c r="H27" s="11">
        <v>45</v>
      </c>
      <c r="I27" s="12">
        <v>45</v>
      </c>
      <c r="J27" s="11">
        <v>50</v>
      </c>
      <c r="K27" s="11">
        <v>55</v>
      </c>
      <c r="L27" s="24">
        <v>-60</v>
      </c>
      <c r="M27" s="12">
        <f>IF(MAX(J27:L27)&lt;0,0,MAX(J27:L27))</f>
        <v>55</v>
      </c>
      <c r="N27" s="12">
        <f>SUM(I27,M27)</f>
        <v>100</v>
      </c>
      <c r="O27" s="9">
        <f>IF(ISNUMBER(A27), (IF(174.393&lt; A27,N27, TRUNC(10^(0.794358141*((LOG((A27/174.393)/LOG(10))*(LOG((A27/174.393)/LOG(10)))))),4)*N27)), 0)</f>
        <v>123.72000000000001</v>
      </c>
      <c r="P27" s="55" t="s">
        <v>46</v>
      </c>
    </row>
    <row r="28" spans="1:16" x14ac:dyDescent="0.2">
      <c r="A28" s="23">
        <v>63.5</v>
      </c>
      <c r="B28" s="2" t="s">
        <v>16</v>
      </c>
      <c r="C28" s="8">
        <v>2000</v>
      </c>
      <c r="D28" s="8" t="s">
        <v>33</v>
      </c>
      <c r="E28" s="8" t="s">
        <v>12</v>
      </c>
      <c r="F28" s="11">
        <v>63</v>
      </c>
      <c r="G28" s="11">
        <v>66</v>
      </c>
      <c r="H28" s="11">
        <v>-68</v>
      </c>
      <c r="I28" s="12">
        <f>IF(MAX(F28:H28)&lt;0,0,MAX(F28:H28))</f>
        <v>66</v>
      </c>
      <c r="J28" s="11">
        <v>72</v>
      </c>
      <c r="K28" s="11">
        <v>76</v>
      </c>
      <c r="L28" s="24">
        <v>-78</v>
      </c>
      <c r="M28" s="12">
        <f>IF(MAX(J28:L28)&lt;0,0,MAX(J28:L28))</f>
        <v>76</v>
      </c>
      <c r="N28" s="12">
        <f>SUM(I28,M28)</f>
        <v>142</v>
      </c>
      <c r="O28" s="9">
        <f>IF(ISNUMBER(A28), (IF(174.393&lt; A28,N28, TRUNC(10^(0.794358141*((LOG((A28/174.393)/LOG(10))*(LOG((A28/174.393)/LOG(10)))))),4)*N28)), 0)</f>
        <v>201.92399999999998</v>
      </c>
      <c r="P28" s="49" t="s">
        <v>37</v>
      </c>
    </row>
    <row r="29" spans="1:16" x14ac:dyDescent="0.2">
      <c r="A29" s="23">
        <v>48.3</v>
      </c>
      <c r="B29" s="2" t="s">
        <v>79</v>
      </c>
      <c r="C29" s="8">
        <v>2001</v>
      </c>
      <c r="D29" s="8" t="s">
        <v>33</v>
      </c>
      <c r="E29" s="8" t="s">
        <v>12</v>
      </c>
      <c r="F29" s="11">
        <v>54</v>
      </c>
      <c r="G29" s="11">
        <v>-57</v>
      </c>
      <c r="H29" s="11">
        <v>57</v>
      </c>
      <c r="I29" s="12">
        <f>IF(MAX(F29:H29)&lt;0,0,MAX(F29:H29))</f>
        <v>57</v>
      </c>
      <c r="J29" s="11">
        <v>69</v>
      </c>
      <c r="K29" s="11">
        <v>73</v>
      </c>
      <c r="L29" s="24">
        <v>75</v>
      </c>
      <c r="M29" s="12">
        <f>IF(MAX(J29:L29)&lt;0,0,MAX(J29:L29))</f>
        <v>75</v>
      </c>
      <c r="N29" s="12">
        <f>SUM(I29,M29)</f>
        <v>132</v>
      </c>
      <c r="O29" s="9">
        <f>IF(ISNUMBER(A29), (IF(174.393&lt; A29,N29, TRUNC(10^(0.794358141*((LOG((A29/174.393)/LOG(10))*(LOG((A29/174.393)/LOG(10)))))),4)*N29)), 0)</f>
        <v>233.0856</v>
      </c>
      <c r="P29" s="52" t="s">
        <v>8</v>
      </c>
    </row>
    <row r="30" spans="1:16" ht="13.5" thickBot="1" x14ac:dyDescent="0.25">
      <c r="A30" s="26">
        <v>78.599999999999994</v>
      </c>
      <c r="B30" s="27" t="s">
        <v>80</v>
      </c>
      <c r="C30" s="28">
        <v>2001</v>
      </c>
      <c r="D30" s="28" t="s">
        <v>33</v>
      </c>
      <c r="E30" s="28" t="s">
        <v>12</v>
      </c>
      <c r="F30" s="53">
        <v>38</v>
      </c>
      <c r="G30" s="53">
        <v>42</v>
      </c>
      <c r="H30" s="53">
        <v>45</v>
      </c>
      <c r="I30" s="30">
        <v>45</v>
      </c>
      <c r="J30" s="29">
        <v>50</v>
      </c>
      <c r="K30" s="29">
        <v>55</v>
      </c>
      <c r="L30" s="29">
        <v>-58</v>
      </c>
      <c r="M30" s="30">
        <f>IF(MAX(J30:L30)&lt;0,0,MAX(J30:L30))</f>
        <v>55</v>
      </c>
      <c r="N30" s="30">
        <f>SUM(I30,M30)</f>
        <v>100</v>
      </c>
      <c r="O30" s="31">
        <f>IF(ISNUMBER(A30), (IF(174.393&lt; A30,N30, TRUNC(10^(0.794358141*((LOG((A30/174.393)/LOG(10))*(LOG((A30/174.393)/LOG(10)))))),4)*N30)), 0)</f>
        <v>124.49</v>
      </c>
      <c r="P30" s="57" t="s">
        <v>45</v>
      </c>
    </row>
    <row r="31" spans="1:16" ht="13.5" thickBot="1" x14ac:dyDescent="0.25">
      <c r="A31" s="121" t="s">
        <v>20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4"/>
    </row>
    <row r="32" spans="1:16" x14ac:dyDescent="0.2">
      <c r="A32" s="15">
        <v>81.599999999999994</v>
      </c>
      <c r="B32" s="16" t="s">
        <v>82</v>
      </c>
      <c r="C32" s="34">
        <v>1997</v>
      </c>
      <c r="D32" s="34" t="s">
        <v>32</v>
      </c>
      <c r="E32" s="17" t="s">
        <v>70</v>
      </c>
      <c r="F32" s="18">
        <v>110</v>
      </c>
      <c r="G32" s="19">
        <v>-115</v>
      </c>
      <c r="H32" s="18">
        <v>-115</v>
      </c>
      <c r="I32" s="20">
        <f>IF(MAX(F32:H32)&lt;0,0,MAX(F32:H32))</f>
        <v>110</v>
      </c>
      <c r="J32" s="18">
        <v>145</v>
      </c>
      <c r="K32" s="19">
        <v>-150</v>
      </c>
      <c r="L32" s="44">
        <v>-150</v>
      </c>
      <c r="M32" s="20">
        <f>IF(MAX(J32:L32)&lt;0,0,MAX(J32:L32))</f>
        <v>145</v>
      </c>
      <c r="N32" s="21">
        <f>SUM(I32,M32)</f>
        <v>255</v>
      </c>
      <c r="O32" s="22">
        <f>IF(ISNUMBER(A32), (IF(174.393&lt; A32,N32, TRUNC(10^(0.794358141*((LOG((A32/174.393)/LOG(10))*(LOG((A32/174.393)/LOG(10)))))),4)*N32)), 0)</f>
        <v>311.12549999999999</v>
      </c>
      <c r="P32" s="93" t="s">
        <v>7</v>
      </c>
    </row>
    <row r="33" spans="1:16" x14ac:dyDescent="0.2">
      <c r="A33" s="3">
        <v>63.7</v>
      </c>
      <c r="B33" s="2" t="s">
        <v>83</v>
      </c>
      <c r="C33" s="8">
        <v>1997</v>
      </c>
      <c r="D33" s="8" t="s">
        <v>59</v>
      </c>
      <c r="E33" s="17" t="s">
        <v>106</v>
      </c>
      <c r="F33" s="10">
        <v>85</v>
      </c>
      <c r="G33" s="11">
        <v>-90</v>
      </c>
      <c r="H33" s="10">
        <v>-90</v>
      </c>
      <c r="I33" s="12">
        <f>IF(MAX(F33:H33)&lt;0,0,MAX(F33:H33))</f>
        <v>85</v>
      </c>
      <c r="J33" s="10">
        <v>110</v>
      </c>
      <c r="K33" s="11">
        <v>115</v>
      </c>
      <c r="L33" s="14">
        <v>-118</v>
      </c>
      <c r="M33" s="12">
        <f>IF(MAX(J33:L33)&lt;0,0,MAX(J33:L33))</f>
        <v>115</v>
      </c>
      <c r="N33" s="13">
        <f>SUM(I33,M33)</f>
        <v>200</v>
      </c>
      <c r="O33" s="9">
        <f>IF(ISNUMBER(A33), (IF(174.393&lt; A33,N33, TRUNC(10^(0.794358141*((LOG((A33/174.393)/LOG(10))*(LOG((A33/174.393)/LOG(10)))))),4)*N33)), 0)</f>
        <v>283.78000000000003</v>
      </c>
      <c r="P33" s="49" t="s">
        <v>37</v>
      </c>
    </row>
    <row r="34" spans="1:16" x14ac:dyDescent="0.2">
      <c r="A34" s="3">
        <v>65.2</v>
      </c>
      <c r="B34" s="2" t="s">
        <v>84</v>
      </c>
      <c r="C34" s="8">
        <v>1997</v>
      </c>
      <c r="D34" s="8" t="s">
        <v>59</v>
      </c>
      <c r="E34" s="17" t="s">
        <v>106</v>
      </c>
      <c r="F34" s="10">
        <v>75</v>
      </c>
      <c r="G34" s="11">
        <v>80</v>
      </c>
      <c r="H34" s="10">
        <v>-83</v>
      </c>
      <c r="I34" s="12">
        <f>IF(MAX(F34:H34)&lt;0,0,MAX(F34:H34))</f>
        <v>80</v>
      </c>
      <c r="J34" s="10">
        <v>90</v>
      </c>
      <c r="K34" s="24">
        <v>95</v>
      </c>
      <c r="L34" s="14">
        <v>-100</v>
      </c>
      <c r="M34" s="12">
        <f>IF(MAX(J34:L34)&lt;0,0,MAX(J34:L34))</f>
        <v>95</v>
      </c>
      <c r="N34" s="13">
        <f>SUM(I34,M34)</f>
        <v>175</v>
      </c>
      <c r="O34" s="9">
        <f>IF(ISNUMBER(A34), (IF(174.393&lt; A34,N34, TRUNC(10^(0.794358141*((LOG((A34/174.393)/LOG(10))*(LOG((A34/174.393)/LOG(10)))))),4)*N34)), 0)</f>
        <v>244.37</v>
      </c>
      <c r="P34" s="49" t="s">
        <v>41</v>
      </c>
    </row>
    <row r="35" spans="1:16" x14ac:dyDescent="0.2">
      <c r="A35" s="3">
        <v>50.6</v>
      </c>
      <c r="B35" s="2" t="s">
        <v>85</v>
      </c>
      <c r="C35" s="8">
        <v>1999</v>
      </c>
      <c r="D35" s="8" t="s">
        <v>59</v>
      </c>
      <c r="E35" s="17" t="s">
        <v>107</v>
      </c>
      <c r="F35" s="10">
        <v>-40</v>
      </c>
      <c r="G35" s="45">
        <v>40</v>
      </c>
      <c r="H35" s="10">
        <v>44</v>
      </c>
      <c r="I35" s="12">
        <f>IF(MAX(F35:H35)&lt;0,0,MAX(F35:H35))</f>
        <v>44</v>
      </c>
      <c r="J35" s="10">
        <v>53</v>
      </c>
      <c r="K35" s="11">
        <v>56</v>
      </c>
      <c r="L35" s="14">
        <v>-60</v>
      </c>
      <c r="M35" s="12">
        <f>IF(MAX(J35:L35)&lt;0,0,MAX(J35:L35))</f>
        <v>56</v>
      </c>
      <c r="N35" s="13">
        <f>SUM(I35,M35)</f>
        <v>100</v>
      </c>
      <c r="O35" s="9">
        <f>IF(ISNUMBER(A35), (IF(174.393&lt; A35,N35, TRUNC(10^(0.794358141*((LOG((A35/174.393)/LOG(10))*(LOG((A35/174.393)/LOG(10)))))),4)*N35)), 0)</f>
        <v>169.57999999999998</v>
      </c>
      <c r="P35" s="49" t="s">
        <v>48</v>
      </c>
    </row>
    <row r="36" spans="1:16" x14ac:dyDescent="0.2">
      <c r="A36" s="3">
        <v>70.8</v>
      </c>
      <c r="B36" s="2" t="s">
        <v>86</v>
      </c>
      <c r="C36" s="8">
        <v>1999</v>
      </c>
      <c r="D36" s="8" t="s">
        <v>31</v>
      </c>
      <c r="E36" s="8" t="s">
        <v>108</v>
      </c>
      <c r="F36" s="10">
        <v>-82</v>
      </c>
      <c r="G36" s="11">
        <v>82</v>
      </c>
      <c r="H36" s="10">
        <v>-90</v>
      </c>
      <c r="I36" s="12">
        <f>IF(MAX(F36:H36)&lt;0,0,MAX(F36:H36))</f>
        <v>82</v>
      </c>
      <c r="J36" s="10">
        <v>103</v>
      </c>
      <c r="K36" s="11">
        <v>108</v>
      </c>
      <c r="L36" s="14">
        <v>-111</v>
      </c>
      <c r="M36" s="12">
        <f>IF(MAX(J36:L36)&lt;0,0,MAX(J36:L36))</f>
        <v>108</v>
      </c>
      <c r="N36" s="13">
        <f>SUM(I36,M36)</f>
        <v>190</v>
      </c>
      <c r="O36" s="9">
        <f>IF(ISNUMBER(A36), (IF(174.393&lt; A36,N36, TRUNC(10^(0.794358141*((LOG((A36/174.393)/LOG(10))*(LOG((A36/174.393)/LOG(10)))))),4)*N36)), 0)</f>
        <v>251.46499999999997</v>
      </c>
      <c r="P36" s="49" t="s">
        <v>40</v>
      </c>
    </row>
    <row r="37" spans="1:16" x14ac:dyDescent="0.2">
      <c r="A37" s="3">
        <v>58.8</v>
      </c>
      <c r="B37" s="2" t="s">
        <v>87</v>
      </c>
      <c r="C37" s="8">
        <v>1999</v>
      </c>
      <c r="D37" s="8" t="s">
        <v>31</v>
      </c>
      <c r="E37" s="8" t="s">
        <v>108</v>
      </c>
      <c r="F37" s="10">
        <v>47</v>
      </c>
      <c r="G37" s="11">
        <v>50</v>
      </c>
      <c r="H37" s="10">
        <v>53</v>
      </c>
      <c r="I37" s="12">
        <f>IF(MAX(F37:H37)&lt;0,0,MAX(F37:H37))</f>
        <v>53</v>
      </c>
      <c r="J37" s="10">
        <v>58</v>
      </c>
      <c r="K37" s="24">
        <v>61</v>
      </c>
      <c r="L37" s="14">
        <v>-63</v>
      </c>
      <c r="M37" s="12">
        <f>IF(MAX(J37:L37)&lt;0,0,MAX(J37:L37))</f>
        <v>61</v>
      </c>
      <c r="N37" s="13">
        <f>SUM(I37,M37)</f>
        <v>114</v>
      </c>
      <c r="O37" s="9">
        <f>IF(ISNUMBER(A37), (IF(174.393&lt; A37,N37, TRUNC(10^(0.794358141*((LOG((A37/174.393)/LOG(10))*(LOG((A37/174.393)/LOG(10)))))),4)*N37)), 0)</f>
        <v>171.38760000000002</v>
      </c>
      <c r="P37" s="49" t="s">
        <v>47</v>
      </c>
    </row>
    <row r="38" spans="1:16" x14ac:dyDescent="0.2">
      <c r="A38" s="3">
        <v>81.900000000000006</v>
      </c>
      <c r="B38" s="2" t="s">
        <v>88</v>
      </c>
      <c r="C38" s="8">
        <v>1999</v>
      </c>
      <c r="D38" s="8" t="s">
        <v>31</v>
      </c>
      <c r="E38" s="8" t="s">
        <v>108</v>
      </c>
      <c r="F38" s="10">
        <v>65</v>
      </c>
      <c r="G38" s="45">
        <v>70</v>
      </c>
      <c r="H38" s="10">
        <v>73</v>
      </c>
      <c r="I38" s="12">
        <f>IF(MAX(F38:H38)&lt;0,0,MAX(F38:H38))</f>
        <v>73</v>
      </c>
      <c r="J38" s="10">
        <v>80</v>
      </c>
      <c r="K38" s="11">
        <v>85</v>
      </c>
      <c r="L38" s="14">
        <v>90</v>
      </c>
      <c r="M38" s="12">
        <f>IF(MAX(J38:L38)&lt;0,0,MAX(J38:L38))</f>
        <v>90</v>
      </c>
      <c r="N38" s="13">
        <f>SUM(I38,M38)</f>
        <v>163</v>
      </c>
      <c r="O38" s="9">
        <f>IF(ISNUMBER(A38), (IF(174.393&lt; A38,N38, TRUNC(10^(0.794358141*((LOG((A38/174.393)/LOG(10))*(LOG((A38/174.393)/LOG(10)))))),4)*N38)), 0)</f>
        <v>198.50139999999999</v>
      </c>
      <c r="P38" s="49" t="s">
        <v>46</v>
      </c>
    </row>
    <row r="39" spans="1:16" x14ac:dyDescent="0.2">
      <c r="A39" s="3">
        <v>103.3</v>
      </c>
      <c r="B39" s="2" t="s">
        <v>89</v>
      </c>
      <c r="C39" s="8">
        <v>1998</v>
      </c>
      <c r="D39" s="8" t="s">
        <v>31</v>
      </c>
      <c r="E39" s="8" t="s">
        <v>108</v>
      </c>
      <c r="F39" s="10">
        <v>108</v>
      </c>
      <c r="G39" s="11">
        <v>112</v>
      </c>
      <c r="H39" s="10">
        <v>117</v>
      </c>
      <c r="I39" s="12">
        <f>IF(MAX(F39:H39)&lt;0,0,MAX(F39:H39))</f>
        <v>117</v>
      </c>
      <c r="J39" s="10">
        <v>143</v>
      </c>
      <c r="K39" s="11">
        <v>148</v>
      </c>
      <c r="L39" s="14">
        <v>-152</v>
      </c>
      <c r="M39" s="12">
        <f>IF(MAX(J39:L39)&lt;0,0,MAX(J39:L39))</f>
        <v>148</v>
      </c>
      <c r="N39" s="13">
        <f>SUM(I39,M39)</f>
        <v>265</v>
      </c>
      <c r="O39" s="9">
        <f>IF(ISNUMBER(A39), (IF(174.393&lt; A39,N39, TRUNC(10^(0.794358141*((LOG((A39/174.393)/LOG(10))*(LOG((A39/174.393)/LOG(10)))))),4)*N39)), 0)</f>
        <v>291.28800000000001</v>
      </c>
      <c r="P39" s="52" t="s">
        <v>9</v>
      </c>
    </row>
    <row r="40" spans="1:16" x14ac:dyDescent="0.2">
      <c r="A40" s="3">
        <v>60.9</v>
      </c>
      <c r="B40" s="2" t="s">
        <v>90</v>
      </c>
      <c r="C40" s="8">
        <v>1999</v>
      </c>
      <c r="D40" s="8" t="s">
        <v>31</v>
      </c>
      <c r="E40" s="8" t="s">
        <v>108</v>
      </c>
      <c r="F40" s="10">
        <v>45</v>
      </c>
      <c r="G40" s="11">
        <v>-49</v>
      </c>
      <c r="H40" s="10">
        <v>-49</v>
      </c>
      <c r="I40" s="12">
        <f>IF(MAX(F40:H40)&lt;0,0,MAX(F40:H40))</f>
        <v>45</v>
      </c>
      <c r="J40" s="10">
        <v>57</v>
      </c>
      <c r="K40" s="24">
        <v>60</v>
      </c>
      <c r="L40" s="14">
        <v>63</v>
      </c>
      <c r="M40" s="12">
        <f>IF(MAX(J40:L40)&lt;0,0,MAX(J40:L40))</f>
        <v>63</v>
      </c>
      <c r="N40" s="13">
        <f>SUM(I40,M40)</f>
        <v>108</v>
      </c>
      <c r="O40" s="9">
        <f>IF(ISNUMBER(A40), (IF(174.393&lt; A40,N40, TRUNC(10^(0.794358141*((LOG((A40/174.393)/LOG(10))*(LOG((A40/174.393)/LOG(10)))))),4)*N40)), 0)</f>
        <v>158.20920000000001</v>
      </c>
      <c r="P40" s="49" t="s">
        <v>50</v>
      </c>
    </row>
    <row r="41" spans="1:16" x14ac:dyDescent="0.2">
      <c r="A41" s="3">
        <v>51.8</v>
      </c>
      <c r="B41" s="2" t="s">
        <v>91</v>
      </c>
      <c r="C41" s="8">
        <v>1998</v>
      </c>
      <c r="D41" s="8" t="s">
        <v>31</v>
      </c>
      <c r="E41" s="8" t="s">
        <v>108</v>
      </c>
      <c r="F41" s="10">
        <v>38</v>
      </c>
      <c r="G41" s="45">
        <v>42</v>
      </c>
      <c r="H41" s="10">
        <v>-45</v>
      </c>
      <c r="I41" s="12">
        <f>IF(MAX(F41:H41)&lt;0,0,MAX(F41:H41))</f>
        <v>42</v>
      </c>
      <c r="J41" s="10">
        <v>50</v>
      </c>
      <c r="K41" s="11">
        <v>54</v>
      </c>
      <c r="L41" s="14">
        <v>-58</v>
      </c>
      <c r="M41" s="12">
        <f>IF(MAX(J41:L41)&lt;0,0,MAX(J41:L41))</f>
        <v>54</v>
      </c>
      <c r="N41" s="13">
        <f>SUM(I41,M41)</f>
        <v>96</v>
      </c>
      <c r="O41" s="9">
        <f>IF(ISNUMBER(A41), (IF(174.393&lt; A41,N41, TRUNC(10^(0.794358141*((LOG((A41/174.393)/LOG(10))*(LOG((A41/174.393)/LOG(10)))))),4)*N41)), 0)</f>
        <v>159.60000000000002</v>
      </c>
      <c r="P41" s="49" t="s">
        <v>49</v>
      </c>
    </row>
    <row r="42" spans="1:16" x14ac:dyDescent="0.2">
      <c r="A42" s="3">
        <v>73.2</v>
      </c>
      <c r="B42" s="2" t="s">
        <v>92</v>
      </c>
      <c r="C42" s="8">
        <v>1998</v>
      </c>
      <c r="D42" s="8" t="s">
        <v>31</v>
      </c>
      <c r="E42" s="8" t="s">
        <v>64</v>
      </c>
      <c r="F42" s="10">
        <v>95</v>
      </c>
      <c r="G42" s="11">
        <v>100</v>
      </c>
      <c r="H42" s="10">
        <v>-105</v>
      </c>
      <c r="I42" s="12">
        <f>IF(MAX(F42:H42)&lt;0,0,MAX(F42:H42))</f>
        <v>100</v>
      </c>
      <c r="J42" s="10">
        <v>120</v>
      </c>
      <c r="K42" s="11">
        <v>-125</v>
      </c>
      <c r="L42" s="14">
        <v>-125</v>
      </c>
      <c r="M42" s="12">
        <f>IF(MAX(J42:L42)&lt;0,0,MAX(J42:L42))</f>
        <v>120</v>
      </c>
      <c r="N42" s="13">
        <f>SUM(I42,M42)</f>
        <v>220</v>
      </c>
      <c r="O42" s="9">
        <f>IF(ISNUMBER(A42), (IF(174.393&lt; A42,N42, TRUNC(10^(0.794358141*((LOG((A42/174.393)/LOG(10))*(LOG((A42/174.393)/LOG(10)))))),4)*N42)), 0)</f>
        <v>285.31799999999998</v>
      </c>
      <c r="P42" s="49" t="s">
        <v>36</v>
      </c>
    </row>
    <row r="43" spans="1:16" x14ac:dyDescent="0.2">
      <c r="A43" s="3">
        <v>78.5</v>
      </c>
      <c r="B43" s="2" t="s">
        <v>13</v>
      </c>
      <c r="C43" s="8">
        <v>1999</v>
      </c>
      <c r="D43" s="8" t="s">
        <v>31</v>
      </c>
      <c r="E43" s="8" t="s">
        <v>64</v>
      </c>
      <c r="F43" s="10">
        <v>-95</v>
      </c>
      <c r="G43" s="11">
        <v>-95</v>
      </c>
      <c r="H43" s="10">
        <v>100</v>
      </c>
      <c r="I43" s="12">
        <f>IF(MAX(F43:H43)&lt;0,0,MAX(F43:H43))</f>
        <v>100</v>
      </c>
      <c r="J43" s="10">
        <v>108</v>
      </c>
      <c r="K43" s="24">
        <v>113</v>
      </c>
      <c r="L43" s="14">
        <v>-120</v>
      </c>
      <c r="M43" s="12">
        <f>IF(MAX(J43:L43)&lt;0,0,MAX(J43:L43))</f>
        <v>113</v>
      </c>
      <c r="N43" s="13">
        <f>SUM(I43,M43)</f>
        <v>213</v>
      </c>
      <c r="O43" s="9">
        <f>IF(ISNUMBER(A43), (IF(174.393&lt; A43,N43, TRUNC(10^(0.794358141*((LOG((A43/174.393)/LOG(10))*(LOG((A43/174.393)/LOG(10)))))),4)*N43)), 0)</f>
        <v>265.35540000000003</v>
      </c>
      <c r="P43" s="49" t="s">
        <v>39</v>
      </c>
    </row>
    <row r="44" spans="1:16" x14ac:dyDescent="0.2">
      <c r="A44" s="3">
        <v>59.3</v>
      </c>
      <c r="B44" s="2" t="s">
        <v>24</v>
      </c>
      <c r="C44" s="8">
        <v>1998</v>
      </c>
      <c r="D44" s="8" t="s">
        <v>33</v>
      </c>
      <c r="E44" s="8" t="s">
        <v>65</v>
      </c>
      <c r="F44" s="10">
        <v>75</v>
      </c>
      <c r="G44" s="45">
        <v>80</v>
      </c>
      <c r="H44" s="10">
        <v>82</v>
      </c>
      <c r="I44" s="12">
        <f>IF(MAX(F44:H44)&lt;0,0,MAX(F44:H44))</f>
        <v>82</v>
      </c>
      <c r="J44" s="10">
        <v>97</v>
      </c>
      <c r="K44" s="11">
        <v>101</v>
      </c>
      <c r="L44" s="14">
        <v>-103</v>
      </c>
      <c r="M44" s="12">
        <f>IF(MAX(J44:L44)&lt;0,0,MAX(J44:L44))</f>
        <v>101</v>
      </c>
      <c r="N44" s="13">
        <f>SUM(I44,M44)</f>
        <v>183</v>
      </c>
      <c r="O44" s="9">
        <f>IF(ISNUMBER(A44), (IF(174.393&lt; A44,N44, TRUNC(10^(0.794358141*((LOG((A44/174.393)/LOG(10))*(LOG((A44/174.393)/LOG(10)))))),4)*N44)), 0)</f>
        <v>273.38369999999998</v>
      </c>
      <c r="P44" s="49" t="s">
        <v>38</v>
      </c>
    </row>
    <row r="45" spans="1:16" x14ac:dyDescent="0.2">
      <c r="A45" s="3">
        <v>55.1</v>
      </c>
      <c r="B45" s="2" t="s">
        <v>18</v>
      </c>
      <c r="C45" s="8">
        <v>1999</v>
      </c>
      <c r="D45" s="8" t="s">
        <v>33</v>
      </c>
      <c r="E45" s="8" t="s">
        <v>65</v>
      </c>
      <c r="F45" s="10">
        <v>60</v>
      </c>
      <c r="G45" s="11">
        <v>63</v>
      </c>
      <c r="H45" s="10">
        <v>66</v>
      </c>
      <c r="I45" s="12">
        <f>IF(MAX(F45:H45)&lt;0,0,MAX(F45:H45))</f>
        <v>66</v>
      </c>
      <c r="J45" s="10">
        <v>80</v>
      </c>
      <c r="K45" s="11">
        <v>84</v>
      </c>
      <c r="L45" s="14">
        <v>-87</v>
      </c>
      <c r="M45" s="12">
        <f>IF(MAX(J45:L45)&lt;0,0,MAX(J45:L45))</f>
        <v>84</v>
      </c>
      <c r="N45" s="13">
        <f>SUM(I45,M45)</f>
        <v>150</v>
      </c>
      <c r="O45" s="9">
        <f>IF(ISNUMBER(A45), (IF(174.393&lt; A45,N45, TRUNC(10^(0.794358141*((LOG((A45/174.393)/LOG(10))*(LOG((A45/174.393)/LOG(10)))))),4)*N45)), 0)</f>
        <v>237.12</v>
      </c>
      <c r="P45" s="49" t="s">
        <v>42</v>
      </c>
    </row>
    <row r="46" spans="1:16" x14ac:dyDescent="0.2">
      <c r="A46" s="3">
        <v>47.5</v>
      </c>
      <c r="B46" s="2" t="s">
        <v>93</v>
      </c>
      <c r="C46" s="8">
        <v>1999</v>
      </c>
      <c r="D46" s="8" t="s">
        <v>31</v>
      </c>
      <c r="E46" s="8" t="s">
        <v>34</v>
      </c>
      <c r="F46" s="10">
        <v>43</v>
      </c>
      <c r="G46" s="11">
        <v>-46</v>
      </c>
      <c r="H46" s="10">
        <v>-46</v>
      </c>
      <c r="I46" s="12">
        <f>IF(MAX(F46:H46)&lt;0,0,MAX(F46:H46))</f>
        <v>43</v>
      </c>
      <c r="J46" s="10">
        <v>45</v>
      </c>
      <c r="K46" s="24">
        <v>-50</v>
      </c>
      <c r="L46" s="14" t="s">
        <v>35</v>
      </c>
      <c r="M46" s="12">
        <f>IF(MAX(J46:L46)&lt;0,0,MAX(J46:L46))</f>
        <v>45</v>
      </c>
      <c r="N46" s="13">
        <f>SUM(I46,M46)</f>
        <v>88</v>
      </c>
      <c r="O46" s="9">
        <f>IF(ISNUMBER(A46), (IF(174.393&lt; A46,N46, TRUNC(10^(0.794358141*((LOG((A46/174.393)/LOG(10))*(LOG((A46/174.393)/LOG(10)))))),4)*N46)), 0)</f>
        <v>157.72239999999999</v>
      </c>
      <c r="P46" s="49" t="s">
        <v>51</v>
      </c>
    </row>
    <row r="47" spans="1:16" x14ac:dyDescent="0.2">
      <c r="A47" s="3">
        <v>85.5</v>
      </c>
      <c r="B47" s="2" t="s">
        <v>22</v>
      </c>
      <c r="C47" s="8">
        <v>1998</v>
      </c>
      <c r="D47" s="8" t="s">
        <v>33</v>
      </c>
      <c r="E47" s="8" t="s">
        <v>23</v>
      </c>
      <c r="F47" s="10">
        <v>108</v>
      </c>
      <c r="G47" s="45">
        <v>113</v>
      </c>
      <c r="H47" s="10">
        <v>-118</v>
      </c>
      <c r="I47" s="12">
        <f>IF(MAX(F47:H47)&lt;0,0,MAX(F47:H47))</f>
        <v>113</v>
      </c>
      <c r="J47" s="10">
        <v>130</v>
      </c>
      <c r="K47" s="11">
        <v>135</v>
      </c>
      <c r="L47" s="14">
        <v>138</v>
      </c>
      <c r="M47" s="12">
        <f>IF(MAX(J47:L47)&lt;0,0,MAX(J47:L47))</f>
        <v>138</v>
      </c>
      <c r="N47" s="13">
        <f>SUM(I47,M47)</f>
        <v>251</v>
      </c>
      <c r="O47" s="9">
        <f>IF(ISNUMBER(A47), (IF(174.393&lt; A47,N47, TRUNC(10^(0.794358141*((LOG((A47/174.393)/LOG(10))*(LOG((A47/174.393)/LOG(10)))))),4)*N47)), 0)</f>
        <v>299.06650000000002</v>
      </c>
      <c r="P47" s="52" t="s">
        <v>8</v>
      </c>
    </row>
    <row r="48" spans="1:16" x14ac:dyDescent="0.2">
      <c r="A48" s="3">
        <v>92.1</v>
      </c>
      <c r="B48" s="2" t="s">
        <v>94</v>
      </c>
      <c r="C48" s="8">
        <v>1998</v>
      </c>
      <c r="D48" s="8" t="s">
        <v>33</v>
      </c>
      <c r="E48" s="8" t="s">
        <v>23</v>
      </c>
      <c r="F48" s="10">
        <v>80</v>
      </c>
      <c r="G48" s="11">
        <v>85</v>
      </c>
      <c r="H48" s="10">
        <v>-88</v>
      </c>
      <c r="I48" s="12">
        <f>IF(MAX(F48:H48)&lt;0,0,MAX(F48:H48))</f>
        <v>85</v>
      </c>
      <c r="J48" s="10">
        <v>101</v>
      </c>
      <c r="K48" s="11">
        <v>-106</v>
      </c>
      <c r="L48" s="14">
        <v>-106</v>
      </c>
      <c r="M48" s="12">
        <f>IF(MAX(J48:L48)&lt;0,0,MAX(J48:L48))</f>
        <v>101</v>
      </c>
      <c r="N48" s="13">
        <f>SUM(I48,M48)</f>
        <v>186</v>
      </c>
      <c r="O48" s="9">
        <f>IF(ISNUMBER(A48), (IF(174.393&lt; A48,N48, TRUNC(10^(0.794358141*((LOG((A48/174.393)/LOG(10))*(LOG((A48/174.393)/LOG(10)))))),4)*N48)), 0)</f>
        <v>214.06740000000002</v>
      </c>
      <c r="P48" s="49" t="s">
        <v>45</v>
      </c>
    </row>
    <row r="49" spans="1:16" x14ac:dyDescent="0.2">
      <c r="A49" s="3">
        <v>88.1</v>
      </c>
      <c r="B49" s="2" t="s">
        <v>95</v>
      </c>
      <c r="C49" s="8">
        <v>1997</v>
      </c>
      <c r="D49" s="8" t="s">
        <v>33</v>
      </c>
      <c r="E49" s="8" t="s">
        <v>23</v>
      </c>
      <c r="F49" s="10">
        <v>78</v>
      </c>
      <c r="G49" s="11">
        <v>-82</v>
      </c>
      <c r="H49" s="10">
        <v>82</v>
      </c>
      <c r="I49" s="12">
        <f>IF(MAX(F49:H49)&lt;0,0,MAX(F49:H49))</f>
        <v>82</v>
      </c>
      <c r="J49" s="10">
        <v>100</v>
      </c>
      <c r="K49" s="24">
        <v>105</v>
      </c>
      <c r="L49" s="14">
        <v>-110</v>
      </c>
      <c r="M49" s="12">
        <f>IF(MAX(J49:L49)&lt;0,0,MAX(J49:L49))</f>
        <v>105</v>
      </c>
      <c r="N49" s="13">
        <f>SUM(I49,M49)</f>
        <v>187</v>
      </c>
      <c r="O49" s="9">
        <f>IF(ISNUMBER(A49), (IF(174.393&lt; A49,N49, TRUNC(10^(0.794358141*((LOG((A49/174.393)/LOG(10))*(LOG((A49/174.393)/LOG(10)))))),4)*N49)), 0)</f>
        <v>219.63150000000002</v>
      </c>
      <c r="P49" s="49" t="s">
        <v>43</v>
      </c>
    </row>
    <row r="50" spans="1:16" ht="13.5" thickBot="1" x14ac:dyDescent="0.25">
      <c r="A50" s="58">
        <v>66.2</v>
      </c>
      <c r="B50" s="27" t="s">
        <v>96</v>
      </c>
      <c r="C50" s="28">
        <v>1997</v>
      </c>
      <c r="D50" s="28" t="s">
        <v>33</v>
      </c>
      <c r="E50" s="28" t="s">
        <v>23</v>
      </c>
      <c r="F50" s="59">
        <v>60</v>
      </c>
      <c r="G50" s="29">
        <v>65</v>
      </c>
      <c r="H50" s="59">
        <v>68</v>
      </c>
      <c r="I50" s="30">
        <f>IF(MAX(F50:H50)&lt;0,0,MAX(F50:H50))</f>
        <v>68</v>
      </c>
      <c r="J50" s="59">
        <v>80</v>
      </c>
      <c r="K50" s="29">
        <v>85</v>
      </c>
      <c r="L50" s="60">
        <v>90</v>
      </c>
      <c r="M50" s="30">
        <f>IF(MAX(J50:L50)&lt;0,0,MAX(J50:L50))</f>
        <v>90</v>
      </c>
      <c r="N50" s="61">
        <f>SUM(I50,M50)</f>
        <v>158</v>
      </c>
      <c r="O50" s="31">
        <f>IF(ISNUMBER(A50), (IF(174.393&lt; A50,N50, TRUNC(10^(0.794358141*((LOG((A50/174.393)/LOG(10))*(LOG((A50/174.393)/LOG(10)))))),4)*N50)), 0)</f>
        <v>218.38760000000002</v>
      </c>
      <c r="P50" s="146" t="s">
        <v>44</v>
      </c>
    </row>
    <row r="51" spans="1:16" ht="13.5" thickBot="1" x14ac:dyDescent="0.25">
      <c r="A51" s="116" t="s">
        <v>25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8"/>
    </row>
    <row r="52" spans="1:16" s="70" customFormat="1" x14ac:dyDescent="0.2">
      <c r="A52" s="62">
        <v>103.5</v>
      </c>
      <c r="B52" s="63" t="s">
        <v>97</v>
      </c>
      <c r="C52" s="64">
        <v>1995</v>
      </c>
      <c r="D52" s="64" t="s">
        <v>32</v>
      </c>
      <c r="E52" s="64" t="s">
        <v>70</v>
      </c>
      <c r="F52" s="65">
        <v>135</v>
      </c>
      <c r="G52" s="66">
        <v>140</v>
      </c>
      <c r="H52" s="65">
        <v>-143</v>
      </c>
      <c r="I52" s="67">
        <f t="shared" ref="I52" si="4">IF(MAX(F52:H52)&lt;0,0,MAX(F52:H52))</f>
        <v>140</v>
      </c>
      <c r="J52" s="65">
        <v>160</v>
      </c>
      <c r="K52" s="66">
        <v>-167</v>
      </c>
      <c r="L52" s="65">
        <v>-167</v>
      </c>
      <c r="M52" s="67">
        <f t="shared" ref="M52" si="5">IF(MAX(J52:L52)&lt;0,0,MAX(J52:L52))</f>
        <v>160</v>
      </c>
      <c r="N52" s="68">
        <f t="shared" ref="N52" si="6">SUM(I52,M52)</f>
        <v>300</v>
      </c>
      <c r="O52" s="69">
        <f t="shared" ref="O52" si="7">IF(ISNUMBER(A52), (IF(174.393&lt; A52,N52, TRUNC(10^(0.794358141*((LOG((A52/174.393)/LOG(10))*(LOG((A52/174.393)/LOG(10)))))),4)*N52)), 0)</f>
        <v>329.52000000000004</v>
      </c>
      <c r="P52" s="155" t="s">
        <v>8</v>
      </c>
    </row>
    <row r="53" spans="1:16" s="70" customFormat="1" x14ac:dyDescent="0.2">
      <c r="A53" s="62">
        <v>55</v>
      </c>
      <c r="B53" s="63" t="s">
        <v>98</v>
      </c>
      <c r="C53" s="64">
        <v>1996</v>
      </c>
      <c r="D53" s="64" t="s">
        <v>33</v>
      </c>
      <c r="E53" s="64" t="s">
        <v>81</v>
      </c>
      <c r="F53" s="65">
        <v>47</v>
      </c>
      <c r="G53" s="66">
        <v>-50</v>
      </c>
      <c r="H53" s="65">
        <v>-50</v>
      </c>
      <c r="I53" s="67">
        <f t="shared" ref="I53:I57" si="8">IF(MAX(F53:H53)&lt;0,0,MAX(F53:H53))</f>
        <v>47</v>
      </c>
      <c r="J53" s="65">
        <v>57</v>
      </c>
      <c r="K53" s="66">
        <v>61</v>
      </c>
      <c r="L53" s="65">
        <v>64</v>
      </c>
      <c r="M53" s="67">
        <f t="shared" ref="M53:M57" si="9">IF(MAX(J53:L53)&lt;0,0,MAX(J53:L53))</f>
        <v>64</v>
      </c>
      <c r="N53" s="68">
        <f t="shared" ref="N53:N57" si="10">SUM(I53,M53)</f>
        <v>111</v>
      </c>
      <c r="O53" s="69">
        <f t="shared" ref="O53:O57" si="11">IF(ISNUMBER(A53), (IF(174.393&lt; A53,N53, TRUNC(10^(0.794358141*((LOG((A53/174.393)/LOG(10))*(LOG((A53/174.393)/LOG(10)))))),4)*N53)), 0)</f>
        <v>175.72409999999999</v>
      </c>
      <c r="P53" s="154" t="s">
        <v>39</v>
      </c>
    </row>
    <row r="54" spans="1:16" s="70" customFormat="1" x14ac:dyDescent="0.2">
      <c r="A54" s="62">
        <v>86</v>
      </c>
      <c r="B54" s="63" t="s">
        <v>99</v>
      </c>
      <c r="C54" s="64">
        <v>1994</v>
      </c>
      <c r="D54" s="64" t="s">
        <v>31</v>
      </c>
      <c r="E54" s="64" t="s">
        <v>64</v>
      </c>
      <c r="F54" s="65">
        <v>123</v>
      </c>
      <c r="G54" s="66">
        <v>127</v>
      </c>
      <c r="H54" s="65">
        <v>130</v>
      </c>
      <c r="I54" s="67">
        <f t="shared" si="8"/>
        <v>130</v>
      </c>
      <c r="J54" s="65">
        <v>153</v>
      </c>
      <c r="K54" s="66">
        <v>160</v>
      </c>
      <c r="L54" s="65">
        <v>164</v>
      </c>
      <c r="M54" s="67">
        <f t="shared" si="9"/>
        <v>164</v>
      </c>
      <c r="N54" s="68">
        <f t="shared" si="10"/>
        <v>294</v>
      </c>
      <c r="O54" s="69">
        <f t="shared" si="11"/>
        <v>349.3014</v>
      </c>
      <c r="P54" s="155" t="s">
        <v>7</v>
      </c>
    </row>
    <row r="55" spans="1:16" s="70" customFormat="1" x14ac:dyDescent="0.2">
      <c r="A55" s="62">
        <v>78</v>
      </c>
      <c r="B55" s="63" t="s">
        <v>21</v>
      </c>
      <c r="C55" s="64">
        <v>1996</v>
      </c>
      <c r="D55" s="64" t="s">
        <v>31</v>
      </c>
      <c r="E55" s="64" t="s">
        <v>34</v>
      </c>
      <c r="F55" s="65">
        <v>80</v>
      </c>
      <c r="G55" s="66">
        <v>85</v>
      </c>
      <c r="H55" s="65">
        <v>-90</v>
      </c>
      <c r="I55" s="67">
        <f t="shared" si="8"/>
        <v>85</v>
      </c>
      <c r="J55" s="65">
        <v>95</v>
      </c>
      <c r="K55" s="66">
        <v>100</v>
      </c>
      <c r="L55" s="65">
        <v>-105</v>
      </c>
      <c r="M55" s="67">
        <f t="shared" si="9"/>
        <v>100</v>
      </c>
      <c r="N55" s="68">
        <f t="shared" si="10"/>
        <v>185</v>
      </c>
      <c r="O55" s="69">
        <f t="shared" si="11"/>
        <v>231.28700000000001</v>
      </c>
      <c r="P55" s="154" t="s">
        <v>37</v>
      </c>
    </row>
    <row r="56" spans="1:16" s="70" customFormat="1" x14ac:dyDescent="0.2">
      <c r="A56" s="62">
        <v>68.5</v>
      </c>
      <c r="B56" s="63" t="s">
        <v>100</v>
      </c>
      <c r="C56" s="64">
        <v>1995</v>
      </c>
      <c r="D56" s="64" t="s">
        <v>33</v>
      </c>
      <c r="E56" s="64" t="s">
        <v>23</v>
      </c>
      <c r="F56" s="65">
        <v>75</v>
      </c>
      <c r="G56" s="66">
        <v>80</v>
      </c>
      <c r="H56" s="65">
        <v>-85</v>
      </c>
      <c r="I56" s="67">
        <f t="shared" si="8"/>
        <v>80</v>
      </c>
      <c r="J56" s="65">
        <v>95</v>
      </c>
      <c r="K56" s="66">
        <v>-100</v>
      </c>
      <c r="L56" s="65">
        <v>-100</v>
      </c>
      <c r="M56" s="67">
        <f t="shared" si="9"/>
        <v>95</v>
      </c>
      <c r="N56" s="68">
        <f t="shared" si="10"/>
        <v>175</v>
      </c>
      <c r="O56" s="69">
        <f t="shared" si="11"/>
        <v>236.51249999999999</v>
      </c>
      <c r="P56" s="154" t="s">
        <v>36</v>
      </c>
    </row>
    <row r="57" spans="1:16" s="70" customFormat="1" x14ac:dyDescent="0.2">
      <c r="A57" s="62">
        <v>97.3</v>
      </c>
      <c r="B57" s="63" t="s">
        <v>101</v>
      </c>
      <c r="C57" s="64">
        <v>1996</v>
      </c>
      <c r="D57" s="64" t="s">
        <v>33</v>
      </c>
      <c r="E57" s="64" t="s">
        <v>23</v>
      </c>
      <c r="F57" s="65">
        <v>70</v>
      </c>
      <c r="G57" s="66">
        <v>75</v>
      </c>
      <c r="H57" s="65">
        <v>80</v>
      </c>
      <c r="I57" s="67">
        <f t="shared" si="8"/>
        <v>80</v>
      </c>
      <c r="J57" s="65">
        <v>100</v>
      </c>
      <c r="K57" s="66">
        <v>-105</v>
      </c>
      <c r="L57" s="65">
        <v>-105</v>
      </c>
      <c r="M57" s="67">
        <f t="shared" si="9"/>
        <v>100</v>
      </c>
      <c r="N57" s="68">
        <f t="shared" si="10"/>
        <v>180</v>
      </c>
      <c r="O57" s="69">
        <f t="shared" si="11"/>
        <v>202.428</v>
      </c>
      <c r="P57" s="154" t="s">
        <v>38</v>
      </c>
    </row>
    <row r="58" spans="1:16" s="70" customFormat="1" ht="13.5" thickBot="1" x14ac:dyDescent="0.25">
      <c r="A58" s="71">
        <v>88.1</v>
      </c>
      <c r="B58" s="72" t="s">
        <v>102</v>
      </c>
      <c r="C58" s="73">
        <v>1994</v>
      </c>
      <c r="D58" s="73" t="s">
        <v>33</v>
      </c>
      <c r="E58" s="73" t="s">
        <v>12</v>
      </c>
      <c r="F58" s="74">
        <v>98</v>
      </c>
      <c r="G58" s="75">
        <v>103</v>
      </c>
      <c r="H58" s="74">
        <v>-105</v>
      </c>
      <c r="I58" s="76">
        <f t="shared" ref="I35:I58" si="12">IF(MAX(F58:H58)&lt;0,0,MAX(F58:H58))</f>
        <v>103</v>
      </c>
      <c r="J58" s="74">
        <v>121</v>
      </c>
      <c r="K58" s="75">
        <v>-126</v>
      </c>
      <c r="L58" s="77">
        <v>-126</v>
      </c>
      <c r="M58" s="76">
        <f t="shared" ref="M35:M58" si="13">IF(MAX(J58:L58)&lt;0,0,MAX(J58:L58))</f>
        <v>121</v>
      </c>
      <c r="N58" s="78">
        <f t="shared" ref="N35:N58" si="14">SUM(I58,M58)</f>
        <v>224</v>
      </c>
      <c r="O58" s="79">
        <f t="shared" ref="O35:O58" si="15">IF(ISNUMBER(A58), (IF(174.393&lt; A58,N58, TRUNC(10^(0.794358141*((LOG((A58/174.393)/LOG(10))*(LOG((A58/174.393)/LOG(10)))))),4)*N58)), 0)</f>
        <v>263.08800000000002</v>
      </c>
      <c r="P58" s="156" t="s">
        <v>9</v>
      </c>
    </row>
    <row r="59" spans="1:16" ht="13.5" thickBot="1" x14ac:dyDescent="0.25"/>
    <row r="60" spans="1:16" x14ac:dyDescent="0.2">
      <c r="A60" s="136" t="s">
        <v>109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</row>
    <row r="61" spans="1:16" x14ac:dyDescent="0.2">
      <c r="A61" s="108" t="s">
        <v>28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</row>
    <row r="62" spans="1:16" ht="13.5" thickBot="1" x14ac:dyDescent="0.25">
      <c r="A62" s="111" t="s">
        <v>29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3"/>
    </row>
    <row r="64" spans="1:16" x14ac:dyDescent="0.2">
      <c r="P64"/>
    </row>
    <row r="68" ht="13.5" customHeight="1" x14ac:dyDescent="0.2"/>
  </sheetData>
  <sortState ref="A32:Q50">
    <sortCondition ref="Q32:Q50"/>
  </sortState>
  <mergeCells count="19">
    <mergeCell ref="A2:B2"/>
    <mergeCell ref="A1:P1"/>
    <mergeCell ref="A60:P60"/>
    <mergeCell ref="N2:P2"/>
    <mergeCell ref="C2:M2"/>
    <mergeCell ref="A61:P61"/>
    <mergeCell ref="A62:P62"/>
    <mergeCell ref="D4:D5"/>
    <mergeCell ref="A51:P51"/>
    <mergeCell ref="P4:P5"/>
    <mergeCell ref="A6:P6"/>
    <mergeCell ref="A16:P16"/>
    <mergeCell ref="A31:P31"/>
    <mergeCell ref="A4:A5"/>
    <mergeCell ref="B4:B5"/>
    <mergeCell ref="C4:C5"/>
    <mergeCell ref="E4:E5"/>
    <mergeCell ref="N4:N5"/>
    <mergeCell ref="O4:O5"/>
  </mergeCells>
  <phoneticPr fontId="7" type="noConversion"/>
  <conditionalFormatting sqref="F7:H15 J7:L15 F17:H30 J17:L30 F58:H58 J58:L58 J32:L35 F32:H35 F50:H50 J50:L50">
    <cfRule type="cellIs" dxfId="149" priority="23" stopIfTrue="1" operator="lessThan">
      <formula>0</formula>
    </cfRule>
    <cfRule type="cellIs" dxfId="148" priority="24" stopIfTrue="1" operator="lessThan">
      <formula>0</formula>
    </cfRule>
  </conditionalFormatting>
  <conditionalFormatting sqref="J52:L57 F52:H57">
    <cfRule type="cellIs" dxfId="147" priority="15" stopIfTrue="1" operator="lessThan">
      <formula>0</formula>
    </cfRule>
    <cfRule type="cellIs" dxfId="146" priority="16" stopIfTrue="1" operator="lessThan">
      <formula>0</formula>
    </cfRule>
  </conditionalFormatting>
  <conditionalFormatting sqref="J36:L38 F36:H38">
    <cfRule type="cellIs" dxfId="145" priority="13" stopIfTrue="1" operator="lessThan">
      <formula>0</formula>
    </cfRule>
    <cfRule type="cellIs" dxfId="144" priority="14" stopIfTrue="1" operator="lessThan">
      <formula>0</formula>
    </cfRule>
  </conditionalFormatting>
  <conditionalFormatting sqref="J39:L41 F39:H41">
    <cfRule type="cellIs" dxfId="143" priority="11" stopIfTrue="1" operator="lessThan">
      <formula>0</formula>
    </cfRule>
    <cfRule type="cellIs" dxfId="142" priority="12" stopIfTrue="1" operator="lessThan">
      <formula>0</formula>
    </cfRule>
  </conditionalFormatting>
  <conditionalFormatting sqref="J42:L44 F42:H44">
    <cfRule type="cellIs" dxfId="141" priority="9" stopIfTrue="1" operator="lessThan">
      <formula>0</formula>
    </cfRule>
    <cfRule type="cellIs" dxfId="140" priority="10" stopIfTrue="1" operator="lessThan">
      <formula>0</formula>
    </cfRule>
  </conditionalFormatting>
  <conditionalFormatting sqref="J45:L47 F45:H47">
    <cfRule type="cellIs" dxfId="139" priority="7" stopIfTrue="1" operator="lessThan">
      <formula>0</formula>
    </cfRule>
    <cfRule type="cellIs" dxfId="138" priority="8" stopIfTrue="1" operator="lessThan">
      <formula>0</formula>
    </cfRule>
  </conditionalFormatting>
  <conditionalFormatting sqref="J48:L49 F48:H49">
    <cfRule type="cellIs" dxfId="137" priority="5" stopIfTrue="1" operator="lessThan">
      <formula>0</formula>
    </cfRule>
    <cfRule type="cellIs" dxfId="136" priority="6" stopIfTrue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activeCell="A48" sqref="A1:Q48"/>
    </sheetView>
  </sheetViews>
  <sheetFormatPr defaultRowHeight="12.75" x14ac:dyDescent="0.2"/>
  <cols>
    <col min="1" max="1" width="7.28515625" customWidth="1"/>
    <col min="2" max="2" width="19.140625" customWidth="1"/>
    <col min="4" max="4" width="5.42578125" customWidth="1"/>
    <col min="5" max="5" width="17.7109375" bestFit="1" customWidth="1"/>
    <col min="6" max="8" width="7" customWidth="1"/>
    <col min="9" max="9" width="6.42578125" customWidth="1"/>
    <col min="10" max="12" width="7" customWidth="1"/>
    <col min="13" max="13" width="6.42578125" customWidth="1"/>
    <col min="14" max="14" width="8" customWidth="1"/>
    <col min="15" max="15" width="10.28515625" customWidth="1"/>
    <col min="16" max="16" width="9.85546875" bestFit="1" customWidth="1"/>
  </cols>
  <sheetData>
    <row r="1" spans="1:17" ht="27.75" x14ac:dyDescent="0.2">
      <c r="A1" s="135" t="s">
        <v>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x14ac:dyDescent="0.2">
      <c r="A2" s="134" t="s">
        <v>56</v>
      </c>
      <c r="B2" s="134"/>
      <c r="C2" s="140" t="s">
        <v>12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 t="s">
        <v>11</v>
      </c>
      <c r="O2" s="139"/>
      <c r="P2" s="139"/>
      <c r="Q2" s="139"/>
    </row>
    <row r="3" spans="1:17" ht="13.5" thickBot="1" x14ac:dyDescent="0.25">
      <c r="P3" s="1"/>
    </row>
    <row r="4" spans="1:17" ht="13.5" thickBot="1" x14ac:dyDescent="0.25">
      <c r="A4" s="125" t="s">
        <v>0</v>
      </c>
      <c r="B4" s="127" t="s">
        <v>1</v>
      </c>
      <c r="C4" s="114" t="s">
        <v>26</v>
      </c>
      <c r="D4" s="114" t="s">
        <v>30</v>
      </c>
      <c r="E4" s="130" t="s">
        <v>2</v>
      </c>
      <c r="F4" s="4" t="s">
        <v>3</v>
      </c>
      <c r="G4" s="5"/>
      <c r="H4" s="5"/>
      <c r="I4" s="6"/>
      <c r="J4" s="4" t="s">
        <v>4</v>
      </c>
      <c r="K4" s="5"/>
      <c r="L4" s="5"/>
      <c r="M4" s="6"/>
      <c r="N4" s="130" t="s">
        <v>5</v>
      </c>
      <c r="O4" s="132" t="s">
        <v>6</v>
      </c>
      <c r="P4" s="119" t="s">
        <v>52</v>
      </c>
      <c r="Q4" s="142" t="s">
        <v>53</v>
      </c>
    </row>
    <row r="5" spans="1:17" ht="13.5" thickBot="1" x14ac:dyDescent="0.25">
      <c r="A5" s="126"/>
      <c r="B5" s="128"/>
      <c r="C5" s="129"/>
      <c r="D5" s="129"/>
      <c r="E5" s="131"/>
      <c r="F5" s="47" t="s">
        <v>7</v>
      </c>
      <c r="G5" s="7" t="s">
        <v>8</v>
      </c>
      <c r="H5" s="48" t="s">
        <v>9</v>
      </c>
      <c r="I5" s="7" t="s">
        <v>10</v>
      </c>
      <c r="J5" s="48" t="s">
        <v>7</v>
      </c>
      <c r="K5" s="7" t="s">
        <v>8</v>
      </c>
      <c r="L5" s="48" t="s">
        <v>9</v>
      </c>
      <c r="M5" s="7" t="s">
        <v>10</v>
      </c>
      <c r="N5" s="131"/>
      <c r="O5" s="133"/>
      <c r="P5" s="171"/>
      <c r="Q5" s="142"/>
    </row>
    <row r="6" spans="1:17" ht="13.5" thickBot="1" x14ac:dyDescent="0.25">
      <c r="A6" s="32">
        <v>29.9</v>
      </c>
      <c r="B6" s="33" t="s">
        <v>58</v>
      </c>
      <c r="C6" s="34">
        <v>2005</v>
      </c>
      <c r="D6" s="34" t="s">
        <v>59</v>
      </c>
      <c r="E6" s="34" t="s">
        <v>106</v>
      </c>
      <c r="F6" s="35">
        <v>20</v>
      </c>
      <c r="G6" s="35">
        <v>23</v>
      </c>
      <c r="H6" s="35">
        <v>25</v>
      </c>
      <c r="I6" s="36">
        <f t="shared" ref="I6:I7" si="0">IF(MAX(F6:H6)&lt;0,0,MAX(F6:H6))</f>
        <v>25</v>
      </c>
      <c r="J6" s="35">
        <v>-30</v>
      </c>
      <c r="K6" s="35">
        <v>30</v>
      </c>
      <c r="L6" s="35">
        <v>34</v>
      </c>
      <c r="M6" s="36">
        <f t="shared" ref="M6:M7" si="1">IF(MAX(J6:L6)&lt;0,0,MAX(J6:L6))</f>
        <v>34</v>
      </c>
      <c r="N6" s="36">
        <f t="shared" ref="N6:N7" si="2">SUM(I6,M6)</f>
        <v>59</v>
      </c>
      <c r="O6" s="37">
        <f t="shared" ref="O6:O7" si="3">IF(ISNUMBER(A6), (IF(174.393&lt; A6,N6, TRUNC(10^(0.794358141*((LOG((A6/174.393)/LOG(10))*(LOG((A6/174.393)/LOG(10)))))),4)*N6)), 0)</f>
        <v>172.4924</v>
      </c>
      <c r="P6" s="147"/>
      <c r="Q6" s="141" t="s">
        <v>39</v>
      </c>
    </row>
    <row r="7" spans="1:17" ht="13.5" thickBot="1" x14ac:dyDescent="0.25">
      <c r="A7" s="23">
        <v>34.4</v>
      </c>
      <c r="B7" s="2" t="s">
        <v>60</v>
      </c>
      <c r="C7" s="8">
        <v>2003</v>
      </c>
      <c r="D7" s="8" t="s">
        <v>59</v>
      </c>
      <c r="E7" s="8" t="s">
        <v>106</v>
      </c>
      <c r="F7" s="11">
        <v>20</v>
      </c>
      <c r="G7" s="45">
        <v>25</v>
      </c>
      <c r="H7" s="11">
        <v>27</v>
      </c>
      <c r="I7" s="12">
        <f t="shared" si="0"/>
        <v>27</v>
      </c>
      <c r="J7" s="11">
        <v>33</v>
      </c>
      <c r="K7" s="11">
        <v>36</v>
      </c>
      <c r="L7" s="24">
        <v>-38</v>
      </c>
      <c r="M7" s="12">
        <f t="shared" si="1"/>
        <v>36</v>
      </c>
      <c r="N7" s="12">
        <f t="shared" si="2"/>
        <v>63</v>
      </c>
      <c r="O7" s="9">
        <f t="shared" si="3"/>
        <v>156.35339999999999</v>
      </c>
      <c r="P7" s="52"/>
      <c r="Q7" s="141"/>
    </row>
    <row r="8" spans="1:17" ht="13.5" thickBot="1" x14ac:dyDescent="0.25">
      <c r="A8" s="166">
        <v>63.7</v>
      </c>
      <c r="B8" s="39" t="s">
        <v>83</v>
      </c>
      <c r="C8" s="40">
        <v>1997</v>
      </c>
      <c r="D8" s="40" t="s">
        <v>59</v>
      </c>
      <c r="E8" s="40" t="s">
        <v>106</v>
      </c>
      <c r="F8" s="167">
        <v>85</v>
      </c>
      <c r="G8" s="41">
        <v>-90</v>
      </c>
      <c r="H8" s="167">
        <v>-90</v>
      </c>
      <c r="I8" s="42">
        <f>IF(MAX(F8:H8)&lt;0,0,MAX(F8:H8))</f>
        <v>85</v>
      </c>
      <c r="J8" s="167">
        <v>110</v>
      </c>
      <c r="K8" s="41">
        <v>115</v>
      </c>
      <c r="L8" s="168">
        <v>-118</v>
      </c>
      <c r="M8" s="42">
        <f>IF(MAX(J8:L8)&lt;0,0,MAX(J8:L8))</f>
        <v>115</v>
      </c>
      <c r="N8" s="169">
        <f>SUM(I8,M8)</f>
        <v>200</v>
      </c>
      <c r="O8" s="43">
        <f>IF(ISNUMBER(A8), (IF(174.393&lt; A8,N8, TRUNC(10^(0.794358141*((LOG((A8/174.393)/LOG(10))*(LOG((A8/174.393)/LOG(10)))))),4)*N8)), 0)</f>
        <v>283.78000000000003</v>
      </c>
      <c r="P8" s="51"/>
      <c r="Q8" s="141"/>
    </row>
    <row r="9" spans="1:17" ht="13.5" thickBot="1" x14ac:dyDescent="0.25">
      <c r="A9" s="172"/>
      <c r="B9" s="173"/>
      <c r="C9" s="174"/>
      <c r="D9" s="174"/>
      <c r="E9" s="174"/>
      <c r="F9" s="175"/>
      <c r="G9" s="175"/>
      <c r="H9" s="175"/>
      <c r="I9" s="176"/>
      <c r="J9" s="175"/>
      <c r="K9" s="175"/>
      <c r="L9" s="175"/>
      <c r="M9" s="176"/>
      <c r="N9" s="177"/>
      <c r="O9" s="178">
        <f xml:space="preserve"> SUM(O6:O8)</f>
        <v>612.62580000000003</v>
      </c>
      <c r="P9" s="80"/>
      <c r="Q9" s="141"/>
    </row>
    <row r="10" spans="1:17" x14ac:dyDescent="0.2">
      <c r="A10" s="23">
        <v>63.2</v>
      </c>
      <c r="B10" s="2" t="s">
        <v>75</v>
      </c>
      <c r="C10" s="8">
        <v>2000</v>
      </c>
      <c r="D10" s="8" t="s">
        <v>59</v>
      </c>
      <c r="E10" s="17" t="s">
        <v>107</v>
      </c>
      <c r="F10" s="11">
        <v>-51</v>
      </c>
      <c r="G10" s="11">
        <v>51</v>
      </c>
      <c r="H10" s="11">
        <v>53</v>
      </c>
      <c r="I10" s="12">
        <f>IF(MAX(F10:H10)&lt;0,0,MAX(F10:H10))</f>
        <v>53</v>
      </c>
      <c r="J10" s="11">
        <v>-63</v>
      </c>
      <c r="K10" s="11">
        <v>-63</v>
      </c>
      <c r="L10" s="11">
        <v>63</v>
      </c>
      <c r="M10" s="12">
        <f>IF(MAX(J10:L10)&lt;0,0,MAX(J10:L10))</f>
        <v>63</v>
      </c>
      <c r="N10" s="12">
        <f>SUM(I10,M10)</f>
        <v>116</v>
      </c>
      <c r="O10" s="9">
        <f>IF(ISNUMBER(A10), (IF(174.393&lt; A10,N10, TRUNC(10^(0.794358141*((LOG((A10/174.393)/LOG(10))*(LOG((A10/174.393)/LOG(10)))))),4)*N10)), 0)</f>
        <v>165.49720000000002</v>
      </c>
      <c r="P10" s="56"/>
      <c r="Q10" s="143" t="s">
        <v>41</v>
      </c>
    </row>
    <row r="11" spans="1:17" x14ac:dyDescent="0.2">
      <c r="A11" s="23">
        <v>99.3</v>
      </c>
      <c r="B11" s="2" t="s">
        <v>76</v>
      </c>
      <c r="C11" s="8">
        <v>2000</v>
      </c>
      <c r="D11" s="8" t="s">
        <v>59</v>
      </c>
      <c r="E11" s="17" t="s">
        <v>107</v>
      </c>
      <c r="F11" s="11">
        <v>43</v>
      </c>
      <c r="G11" s="11">
        <v>46</v>
      </c>
      <c r="H11" s="11">
        <v>49</v>
      </c>
      <c r="I11" s="12">
        <f>IF(MAX(F11:H11)&lt;0,0,MAX(F11:H11))</f>
        <v>49</v>
      </c>
      <c r="J11" s="11">
        <v>57</v>
      </c>
      <c r="K11" s="11">
        <v>60</v>
      </c>
      <c r="L11" s="11">
        <v>64</v>
      </c>
      <c r="M11" s="12">
        <f>IF(MAX(J11:L11)&lt;0,0,MAX(J11:L11))</f>
        <v>64</v>
      </c>
      <c r="N11" s="12">
        <f>SUM(I11,M11)</f>
        <v>113</v>
      </c>
      <c r="O11" s="9">
        <f>IF(ISNUMBER(A11), (IF(174.393&lt; A11,N11, TRUNC(10^(0.794358141*((LOG((A11/174.393)/LOG(10))*(LOG((A11/174.393)/LOG(10)))))),4)*N11)), 0)</f>
        <v>126.0628</v>
      </c>
      <c r="P11" s="50"/>
      <c r="Q11" s="144"/>
    </row>
    <row r="12" spans="1:17" ht="13.5" thickBot="1" x14ac:dyDescent="0.25">
      <c r="A12" s="3">
        <v>50.6</v>
      </c>
      <c r="B12" s="2" t="s">
        <v>85</v>
      </c>
      <c r="C12" s="8">
        <v>1999</v>
      </c>
      <c r="D12" s="8" t="s">
        <v>59</v>
      </c>
      <c r="E12" s="17" t="s">
        <v>107</v>
      </c>
      <c r="F12" s="10">
        <v>-40</v>
      </c>
      <c r="G12" s="45">
        <v>40</v>
      </c>
      <c r="H12" s="10">
        <v>44</v>
      </c>
      <c r="I12" s="12">
        <f>IF(MAX(F12:H12)&lt;0,0,MAX(F12:H12))</f>
        <v>44</v>
      </c>
      <c r="J12" s="10">
        <v>53</v>
      </c>
      <c r="K12" s="11">
        <v>56</v>
      </c>
      <c r="L12" s="14">
        <v>-60</v>
      </c>
      <c r="M12" s="12">
        <f>IF(MAX(J12:L12)&lt;0,0,MAX(J12:L12))</f>
        <v>56</v>
      </c>
      <c r="N12" s="13">
        <f>SUM(I12,M12)</f>
        <v>100</v>
      </c>
      <c r="O12" s="9">
        <f>IF(ISNUMBER(A12), (IF(174.393&lt; A12,N12, TRUNC(10^(0.794358141*((LOG((A12/174.393)/LOG(10))*(LOG((A12/174.393)/LOG(10)))))),4)*N12)), 0)</f>
        <v>169.57999999999998</v>
      </c>
      <c r="P12" s="49"/>
      <c r="Q12" s="144"/>
    </row>
    <row r="13" spans="1:17" ht="13.5" customHeight="1" thickBot="1" x14ac:dyDescent="0.25">
      <c r="A13" s="86"/>
      <c r="B13" s="87"/>
      <c r="C13" s="88"/>
      <c r="D13" s="88"/>
      <c r="E13" s="88"/>
      <c r="F13" s="89"/>
      <c r="G13" s="90"/>
      <c r="H13" s="89"/>
      <c r="I13" s="46"/>
      <c r="J13" s="89"/>
      <c r="K13" s="89"/>
      <c r="L13" s="91"/>
      <c r="M13" s="46"/>
      <c r="N13" s="46"/>
      <c r="O13" s="84">
        <f xml:space="preserve"> SUM(O10:O12)</f>
        <v>461.14</v>
      </c>
      <c r="P13" s="85"/>
      <c r="Q13" s="145"/>
    </row>
    <row r="14" spans="1:17" x14ac:dyDescent="0.2">
      <c r="A14" s="23">
        <v>63.5</v>
      </c>
      <c r="B14" s="2" t="s">
        <v>16</v>
      </c>
      <c r="C14" s="8">
        <v>2000</v>
      </c>
      <c r="D14" s="8" t="s">
        <v>33</v>
      </c>
      <c r="E14" s="8" t="s">
        <v>12</v>
      </c>
      <c r="F14" s="11">
        <v>63</v>
      </c>
      <c r="G14" s="11">
        <v>66</v>
      </c>
      <c r="H14" s="11">
        <v>-68</v>
      </c>
      <c r="I14" s="12">
        <f>IF(MAX(F14:H14)&lt;0,0,MAX(F14:H14))</f>
        <v>66</v>
      </c>
      <c r="J14" s="11">
        <v>72</v>
      </c>
      <c r="K14" s="11">
        <v>76</v>
      </c>
      <c r="L14" s="24">
        <v>-78</v>
      </c>
      <c r="M14" s="12">
        <f>IF(MAX(J14:L14)&lt;0,0,MAX(J14:L14))</f>
        <v>76</v>
      </c>
      <c r="N14" s="12">
        <f>SUM(I14,M14)</f>
        <v>142</v>
      </c>
      <c r="O14" s="9">
        <f>IF(ISNUMBER(A14), (IF(174.393&lt; A14,N14, TRUNC(10^(0.794358141*((LOG((A14/174.393)/LOG(10))*(LOG((A14/174.393)/LOG(10)))))),4)*N14)), 0)</f>
        <v>201.92399999999998</v>
      </c>
      <c r="P14" s="49"/>
      <c r="Q14" s="143" t="s">
        <v>36</v>
      </c>
    </row>
    <row r="15" spans="1:17" x14ac:dyDescent="0.2">
      <c r="A15" s="23">
        <v>48.3</v>
      </c>
      <c r="B15" s="2" t="s">
        <v>79</v>
      </c>
      <c r="C15" s="8">
        <v>2001</v>
      </c>
      <c r="D15" s="8" t="s">
        <v>33</v>
      </c>
      <c r="E15" s="8" t="s">
        <v>12</v>
      </c>
      <c r="F15" s="11">
        <v>54</v>
      </c>
      <c r="G15" s="11">
        <v>-57</v>
      </c>
      <c r="H15" s="11">
        <v>57</v>
      </c>
      <c r="I15" s="12">
        <f>IF(MAX(F15:H15)&lt;0,0,MAX(F15:H15))</f>
        <v>57</v>
      </c>
      <c r="J15" s="11">
        <v>69</v>
      </c>
      <c r="K15" s="11">
        <v>73</v>
      </c>
      <c r="L15" s="24">
        <v>75</v>
      </c>
      <c r="M15" s="12">
        <f>IF(MAX(J15:L15)&lt;0,0,MAX(J15:L15))</f>
        <v>75</v>
      </c>
      <c r="N15" s="12">
        <f>SUM(I15,M15)</f>
        <v>132</v>
      </c>
      <c r="O15" s="9">
        <f>IF(ISNUMBER(A15), (IF(174.393&lt; A15,N15, TRUNC(10^(0.794358141*((LOG((A15/174.393)/LOG(10))*(LOG((A15/174.393)/LOG(10)))))),4)*N15)), 0)</f>
        <v>233.0856</v>
      </c>
      <c r="P15" s="52"/>
      <c r="Q15" s="144"/>
    </row>
    <row r="16" spans="1:17" s="70" customFormat="1" ht="13.5" thickBot="1" x14ac:dyDescent="0.25">
      <c r="A16" s="71">
        <v>88.1</v>
      </c>
      <c r="B16" s="72" t="s">
        <v>102</v>
      </c>
      <c r="C16" s="73">
        <v>1994</v>
      </c>
      <c r="D16" s="73" t="s">
        <v>33</v>
      </c>
      <c r="E16" s="73" t="s">
        <v>12</v>
      </c>
      <c r="F16" s="74">
        <v>98</v>
      </c>
      <c r="G16" s="75">
        <v>103</v>
      </c>
      <c r="H16" s="74">
        <v>-105</v>
      </c>
      <c r="I16" s="76">
        <f t="shared" ref="I16" si="4">IF(MAX(F16:H16)&lt;0,0,MAX(F16:H16))</f>
        <v>103</v>
      </c>
      <c r="J16" s="74">
        <v>121</v>
      </c>
      <c r="K16" s="75">
        <v>-126</v>
      </c>
      <c r="L16" s="77">
        <v>-126</v>
      </c>
      <c r="M16" s="76">
        <f t="shared" ref="M16" si="5">IF(MAX(J16:L16)&lt;0,0,MAX(J16:L16))</f>
        <v>121</v>
      </c>
      <c r="N16" s="78">
        <f t="shared" ref="N16" si="6">SUM(I16,M16)</f>
        <v>224</v>
      </c>
      <c r="O16" s="79">
        <f t="shared" ref="O16" si="7">IF(ISNUMBER(A16), (IF(174.393&lt; A16,N16, TRUNC(10^(0.794358141*((LOG((A16/174.393)/LOG(10))*(LOG((A16/174.393)/LOG(10)))))),4)*N16)), 0)</f>
        <v>263.08800000000002</v>
      </c>
      <c r="P16" s="156"/>
      <c r="Q16" s="144"/>
    </row>
    <row r="17" spans="1:17" ht="13.5" customHeight="1" thickBot="1" x14ac:dyDescent="0.2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102">
        <f>SUM(O14:O16)</f>
        <v>698.09760000000006</v>
      </c>
      <c r="P17" s="103"/>
      <c r="Q17" s="145"/>
    </row>
    <row r="18" spans="1:17" x14ac:dyDescent="0.2">
      <c r="A18" s="96">
        <v>108.6</v>
      </c>
      <c r="B18" s="97" t="s">
        <v>15</v>
      </c>
      <c r="C18" s="98">
        <v>2000</v>
      </c>
      <c r="D18" s="98" t="s">
        <v>32</v>
      </c>
      <c r="E18" s="98" t="s">
        <v>70</v>
      </c>
      <c r="F18" s="99">
        <v>65</v>
      </c>
      <c r="G18" s="99">
        <v>69</v>
      </c>
      <c r="H18" s="99">
        <v>-71</v>
      </c>
      <c r="I18" s="100">
        <f>IF(MAX(F18:H18)&lt;0,0,MAX(F18:H18))</f>
        <v>69</v>
      </c>
      <c r="J18" s="99">
        <v>80</v>
      </c>
      <c r="K18" s="99">
        <v>86</v>
      </c>
      <c r="L18" s="99">
        <v>-90</v>
      </c>
      <c r="M18" s="100">
        <f>IF(MAX(J18:L18)&lt;0,0,MAX(J18:L18))</f>
        <v>86</v>
      </c>
      <c r="N18" s="100">
        <f>SUM(I18,M18)</f>
        <v>155</v>
      </c>
      <c r="O18" s="101">
        <f>IF(ISNUMBER(A18), (IF(174.393&lt; A18,N18, TRUNC(10^(0.794358141*((LOG((A18/174.393)/LOG(10))*(LOG((A18/174.393)/LOG(10)))))),4)*N18)), 0)</f>
        <v>167.46200000000002</v>
      </c>
      <c r="P18" s="170"/>
      <c r="Q18" s="143" t="s">
        <v>104</v>
      </c>
    </row>
    <row r="19" spans="1:17" x14ac:dyDescent="0.2">
      <c r="A19" s="3">
        <v>81.599999999999994</v>
      </c>
      <c r="B19" s="2" t="s">
        <v>82</v>
      </c>
      <c r="C19" s="8">
        <v>1997</v>
      </c>
      <c r="D19" s="8" t="s">
        <v>32</v>
      </c>
      <c r="E19" s="8" t="s">
        <v>70</v>
      </c>
      <c r="F19" s="10">
        <v>110</v>
      </c>
      <c r="G19" s="11">
        <v>-115</v>
      </c>
      <c r="H19" s="10">
        <v>-115</v>
      </c>
      <c r="I19" s="12">
        <f>IF(MAX(F19:H19)&lt;0,0,MAX(F19:H19))</f>
        <v>110</v>
      </c>
      <c r="J19" s="10">
        <v>145</v>
      </c>
      <c r="K19" s="11">
        <v>-150</v>
      </c>
      <c r="L19" s="14">
        <v>-150</v>
      </c>
      <c r="M19" s="12">
        <f>IF(MAX(J19:L19)&lt;0,0,MAX(J19:L19))</f>
        <v>145</v>
      </c>
      <c r="N19" s="13">
        <f>SUM(I19,M19)</f>
        <v>255</v>
      </c>
      <c r="O19" s="9">
        <f>IF(ISNUMBER(A19), (IF(174.393&lt; A19,N19, TRUNC(10^(0.794358141*((LOG((A19/174.393)/LOG(10))*(LOG((A19/174.393)/LOG(10)))))),4)*N19)), 0)</f>
        <v>311.12549999999999</v>
      </c>
      <c r="P19" s="52"/>
      <c r="Q19" s="144"/>
    </row>
    <row r="20" spans="1:17" s="70" customFormat="1" ht="13.5" thickBot="1" x14ac:dyDescent="0.25">
      <c r="A20" s="157">
        <v>103.5</v>
      </c>
      <c r="B20" s="158" t="s">
        <v>97</v>
      </c>
      <c r="C20" s="159">
        <v>1995</v>
      </c>
      <c r="D20" s="159" t="s">
        <v>32</v>
      </c>
      <c r="E20" s="159" t="s">
        <v>70</v>
      </c>
      <c r="F20" s="160">
        <v>135</v>
      </c>
      <c r="G20" s="161">
        <v>140</v>
      </c>
      <c r="H20" s="160">
        <v>-143</v>
      </c>
      <c r="I20" s="162">
        <f t="shared" ref="I20" si="8">IF(MAX(F20:H20)&lt;0,0,MAX(F20:H20))</f>
        <v>140</v>
      </c>
      <c r="J20" s="160">
        <v>160</v>
      </c>
      <c r="K20" s="161">
        <v>-167</v>
      </c>
      <c r="L20" s="160">
        <v>-167</v>
      </c>
      <c r="M20" s="162">
        <f t="shared" ref="M20" si="9">IF(MAX(J20:L20)&lt;0,0,MAX(J20:L20))</f>
        <v>160</v>
      </c>
      <c r="N20" s="163">
        <f t="shared" ref="N20" si="10">SUM(I20,M20)</f>
        <v>300</v>
      </c>
      <c r="O20" s="164">
        <f t="shared" ref="O20" si="11">IF(ISNUMBER(A20), (IF(174.393&lt; A20,N20, TRUNC(10^(0.794358141*((LOG((A20/174.393)/LOG(10))*(LOG((A20/174.393)/LOG(10)))))),4)*N20)), 0)</f>
        <v>329.52000000000004</v>
      </c>
      <c r="P20" s="155"/>
      <c r="Q20" s="144"/>
    </row>
    <row r="21" spans="1:17" ht="13.5" customHeight="1" thickBot="1" x14ac:dyDescent="0.25">
      <c r="O21" s="104">
        <f>SUM(O18:O20)</f>
        <v>808.10750000000007</v>
      </c>
      <c r="P21" s="105"/>
      <c r="Q21" s="145"/>
    </row>
    <row r="22" spans="1:17" x14ac:dyDescent="0.2">
      <c r="A22" s="32">
        <v>74.8</v>
      </c>
      <c r="B22" s="33" t="s">
        <v>14</v>
      </c>
      <c r="C22" s="34">
        <v>2000</v>
      </c>
      <c r="D22" s="34" t="s">
        <v>32</v>
      </c>
      <c r="E22" s="34" t="s">
        <v>54</v>
      </c>
      <c r="F22" s="35">
        <v>55</v>
      </c>
      <c r="G22" s="81">
        <v>59</v>
      </c>
      <c r="H22" s="35">
        <v>-61</v>
      </c>
      <c r="I22" s="36">
        <f>IF(MAX(F22:H22)&lt;0,0,MAX(F22:H22))</f>
        <v>59</v>
      </c>
      <c r="J22" s="81">
        <v>70</v>
      </c>
      <c r="K22" s="35">
        <v>75</v>
      </c>
      <c r="L22" s="82">
        <v>-79</v>
      </c>
      <c r="M22" s="36">
        <f>IF(MAX(J22:L22)&lt;0,0,MAX(J22:L22))</f>
        <v>75</v>
      </c>
      <c r="N22" s="36">
        <f>SUM(I22,M22)</f>
        <v>134</v>
      </c>
      <c r="O22" s="37">
        <f>IF(ISNUMBER(A22), (IF(174.393&lt; A22,N22, TRUNC(10^(0.794358141*((LOG((A22/174.393)/LOG(10))*(LOG((A22/174.393)/LOG(10)))))),4)*N22)), 0)</f>
        <v>171.5736</v>
      </c>
      <c r="P22" s="148"/>
      <c r="Q22" s="143" t="s">
        <v>40</v>
      </c>
    </row>
    <row r="23" spans="1:17" x14ac:dyDescent="0.2">
      <c r="A23" s="23">
        <v>56.4</v>
      </c>
      <c r="B23" s="2" t="s">
        <v>71</v>
      </c>
      <c r="C23" s="8">
        <v>2000</v>
      </c>
      <c r="D23" s="8" t="s">
        <v>32</v>
      </c>
      <c r="E23" s="8" t="s">
        <v>54</v>
      </c>
      <c r="F23" s="11">
        <v>55</v>
      </c>
      <c r="G23" s="11">
        <v>60</v>
      </c>
      <c r="H23" s="11">
        <v>64</v>
      </c>
      <c r="I23" s="12">
        <f>IF(MAX(F23:H23)&lt;0,0,MAX(F23:H23))</f>
        <v>64</v>
      </c>
      <c r="J23" s="45">
        <v>70</v>
      </c>
      <c r="K23" s="11">
        <v>75</v>
      </c>
      <c r="L23" s="11">
        <v>-79</v>
      </c>
      <c r="M23" s="12">
        <f>IF(MAX(J23:L23)&lt;0,0,MAX(J23:L23))</f>
        <v>75</v>
      </c>
      <c r="N23" s="12">
        <f>SUM(I23,M23)</f>
        <v>139</v>
      </c>
      <c r="O23" s="9">
        <f>IF(ISNUMBER(A23), (IF(174.393&lt; A23,N23, TRUNC(10^(0.794358141*((LOG((A23/174.393)/LOG(10))*(LOG((A23/174.393)/LOG(10)))))),4)*N23)), 0)</f>
        <v>215.74190000000002</v>
      </c>
      <c r="P23" s="56"/>
      <c r="Q23" s="144"/>
    </row>
    <row r="24" spans="1:17" ht="13.5" thickBot="1" x14ac:dyDescent="0.25">
      <c r="A24" s="38">
        <v>42.8</v>
      </c>
      <c r="B24" s="39" t="s">
        <v>72</v>
      </c>
      <c r="C24" s="40">
        <v>2000</v>
      </c>
      <c r="D24" s="40" t="s">
        <v>32</v>
      </c>
      <c r="E24" s="40" t="s">
        <v>54</v>
      </c>
      <c r="F24" s="41">
        <v>45</v>
      </c>
      <c r="G24" s="41">
        <v>50</v>
      </c>
      <c r="H24" s="41">
        <v>-54</v>
      </c>
      <c r="I24" s="42">
        <v>50</v>
      </c>
      <c r="J24" s="41">
        <v>55</v>
      </c>
      <c r="K24" s="41">
        <v>60</v>
      </c>
      <c r="L24" s="92">
        <v>-65</v>
      </c>
      <c r="M24" s="42">
        <f>IF(MAX(J24:L24)&lt;0,0,MAX(J24:L24))</f>
        <v>60</v>
      </c>
      <c r="N24" s="42">
        <f>SUM(I24,M24)</f>
        <v>110</v>
      </c>
      <c r="O24" s="43">
        <f>IF(ISNUMBER(A24), (IF(174.393&lt; A24,N24, TRUNC(10^(0.794358141*((LOG((A24/174.393)/LOG(10))*(LOG((A24/174.393)/LOG(10)))))),4)*N24)), 0)</f>
        <v>217.29400000000001</v>
      </c>
      <c r="P24" s="149"/>
      <c r="Q24" s="144"/>
    </row>
    <row r="25" spans="1:17" ht="13.5" customHeight="1" thickBot="1" x14ac:dyDescent="0.25">
      <c r="O25" s="104">
        <f>SUM(O22:O24)</f>
        <v>604.60950000000003</v>
      </c>
      <c r="P25" s="105"/>
      <c r="Q25" s="145"/>
    </row>
    <row r="26" spans="1:17" x14ac:dyDescent="0.2">
      <c r="A26" s="32">
        <v>53</v>
      </c>
      <c r="B26" s="33" t="s">
        <v>62</v>
      </c>
      <c r="C26" s="34">
        <v>2002</v>
      </c>
      <c r="D26" s="34" t="s">
        <v>31</v>
      </c>
      <c r="E26" s="34" t="s">
        <v>108</v>
      </c>
      <c r="F26" s="35">
        <v>35</v>
      </c>
      <c r="G26" s="35">
        <v>39</v>
      </c>
      <c r="H26" s="35">
        <v>42</v>
      </c>
      <c r="I26" s="36">
        <f t="shared" ref="I26" si="12">IF(MAX(F26:H26)&lt;0,0,MAX(F26:H26))</f>
        <v>42</v>
      </c>
      <c r="J26" s="35">
        <v>45</v>
      </c>
      <c r="K26" s="35">
        <v>49</v>
      </c>
      <c r="L26" s="82">
        <v>-54</v>
      </c>
      <c r="M26" s="36">
        <f t="shared" ref="M26" si="13">IF(MAX(J26:L26)&lt;0,0,MAX(J26:L26))</f>
        <v>49</v>
      </c>
      <c r="N26" s="36">
        <f t="shared" ref="N26" si="14">SUM(I26,M26)</f>
        <v>91</v>
      </c>
      <c r="O26" s="37">
        <f t="shared" ref="O26" si="15">IF(ISNUMBER(A26), (IF(174.393&lt; A26,N26, TRUNC(10^(0.794358141*((LOG((A26/174.393)/LOG(10))*(LOG((A26/174.393)/LOG(10)))))),4)*N26)), 0)</f>
        <v>148.4392</v>
      </c>
      <c r="P26" s="83"/>
      <c r="Q26" s="143" t="s">
        <v>37</v>
      </c>
    </row>
    <row r="27" spans="1:17" x14ac:dyDescent="0.2">
      <c r="A27" s="3">
        <v>103.3</v>
      </c>
      <c r="B27" s="2" t="s">
        <v>89</v>
      </c>
      <c r="C27" s="8">
        <v>1998</v>
      </c>
      <c r="D27" s="8" t="s">
        <v>31</v>
      </c>
      <c r="E27" s="8" t="s">
        <v>108</v>
      </c>
      <c r="F27" s="10">
        <v>108</v>
      </c>
      <c r="G27" s="11">
        <v>112</v>
      </c>
      <c r="H27" s="10">
        <v>117</v>
      </c>
      <c r="I27" s="12">
        <f>IF(MAX(F27:H27)&lt;0,0,MAX(F27:H27))</f>
        <v>117</v>
      </c>
      <c r="J27" s="10">
        <v>143</v>
      </c>
      <c r="K27" s="11">
        <v>148</v>
      </c>
      <c r="L27" s="14">
        <v>-152</v>
      </c>
      <c r="M27" s="12">
        <f>IF(MAX(J27:L27)&lt;0,0,MAX(J27:L27))</f>
        <v>148</v>
      </c>
      <c r="N27" s="13">
        <f>SUM(I27,M27)</f>
        <v>265</v>
      </c>
      <c r="O27" s="9">
        <f>IF(ISNUMBER(A27), (IF(174.393&lt; A27,N27, TRUNC(10^(0.794358141*((LOG((A27/174.393)/LOG(10))*(LOG((A27/174.393)/LOG(10)))))),4)*N27)), 0)</f>
        <v>291.28800000000001</v>
      </c>
      <c r="P27" s="52"/>
      <c r="Q27" s="144"/>
    </row>
    <row r="28" spans="1:17" ht="13.5" thickBot="1" x14ac:dyDescent="0.25">
      <c r="A28" s="166">
        <v>70.8</v>
      </c>
      <c r="B28" s="39" t="s">
        <v>86</v>
      </c>
      <c r="C28" s="40">
        <v>1999</v>
      </c>
      <c r="D28" s="40" t="s">
        <v>31</v>
      </c>
      <c r="E28" s="40" t="s">
        <v>108</v>
      </c>
      <c r="F28" s="167">
        <v>-82</v>
      </c>
      <c r="G28" s="41">
        <v>82</v>
      </c>
      <c r="H28" s="167">
        <v>-90</v>
      </c>
      <c r="I28" s="42">
        <f>IF(MAX(F28:H28)&lt;0,0,MAX(F28:H28))</f>
        <v>82</v>
      </c>
      <c r="J28" s="167">
        <v>103</v>
      </c>
      <c r="K28" s="41">
        <v>108</v>
      </c>
      <c r="L28" s="168">
        <v>-111</v>
      </c>
      <c r="M28" s="42">
        <f>IF(MAX(J28:L28)&lt;0,0,MAX(J28:L28))</f>
        <v>108</v>
      </c>
      <c r="N28" s="169">
        <f>SUM(I28,M28)</f>
        <v>190</v>
      </c>
      <c r="O28" s="43">
        <f>IF(ISNUMBER(A28), (IF(174.393&lt; A28,N28, TRUNC(10^(0.794358141*((LOG((A28/174.393)/LOG(10))*(LOG((A28/174.393)/LOG(10)))))),4)*N28)), 0)</f>
        <v>251.46499999999997</v>
      </c>
      <c r="P28" s="51"/>
      <c r="Q28" s="144"/>
    </row>
    <row r="29" spans="1:17" ht="13.5" customHeight="1" thickBot="1" x14ac:dyDescent="0.25">
      <c r="O29" s="104">
        <f>SUM(O26:O28)</f>
        <v>691.19219999999996</v>
      </c>
      <c r="P29" s="105"/>
      <c r="Q29" s="145"/>
    </row>
    <row r="30" spans="1:17" x14ac:dyDescent="0.2">
      <c r="A30" s="32">
        <v>38</v>
      </c>
      <c r="B30" s="33" t="s">
        <v>73</v>
      </c>
      <c r="C30" s="34">
        <v>2001</v>
      </c>
      <c r="D30" s="34" t="s">
        <v>33</v>
      </c>
      <c r="E30" s="34" t="s">
        <v>81</v>
      </c>
      <c r="F30" s="35">
        <v>22</v>
      </c>
      <c r="G30" s="81">
        <v>-25</v>
      </c>
      <c r="H30" s="35">
        <v>-25</v>
      </c>
      <c r="I30" s="36">
        <f>IF(MAX(F30:H30)&lt;0,0,MAX(F30:H30))</f>
        <v>22</v>
      </c>
      <c r="J30" s="35">
        <v>28</v>
      </c>
      <c r="K30" s="35">
        <v>31</v>
      </c>
      <c r="L30" s="82">
        <v>34</v>
      </c>
      <c r="M30" s="36">
        <f>IF(MAX(J30:L30)&lt;0,0,MAX(J30:L30))</f>
        <v>34</v>
      </c>
      <c r="N30" s="36">
        <f>SUM(I30,M30)</f>
        <v>56</v>
      </c>
      <c r="O30" s="37">
        <f>IF(ISNUMBER(A30), (IF(174.393&lt; A30,N30, TRUNC(10^(0.794358141*((LOG((A30/174.393)/LOG(10))*(LOG((A30/174.393)/LOG(10)))))),4)*N30)), 0)</f>
        <v>124.7456</v>
      </c>
      <c r="P30" s="148"/>
      <c r="Q30" s="143" t="s">
        <v>42</v>
      </c>
    </row>
    <row r="31" spans="1:17" x14ac:dyDescent="0.2">
      <c r="A31" s="23">
        <v>91.2</v>
      </c>
      <c r="B31" s="2" t="s">
        <v>74</v>
      </c>
      <c r="C31" s="8">
        <v>2001</v>
      </c>
      <c r="D31" s="8" t="s">
        <v>33</v>
      </c>
      <c r="E31" s="8" t="s">
        <v>81</v>
      </c>
      <c r="F31" s="11">
        <v>55</v>
      </c>
      <c r="G31" s="11">
        <v>58</v>
      </c>
      <c r="H31" s="11">
        <v>61</v>
      </c>
      <c r="I31" s="12">
        <f>IF(MAX(F31:H31)&lt;0,0,MAX(F31:H31))</f>
        <v>61</v>
      </c>
      <c r="J31" s="11">
        <v>63</v>
      </c>
      <c r="K31" s="11">
        <v>68</v>
      </c>
      <c r="L31" s="24">
        <v>-70</v>
      </c>
      <c r="M31" s="12">
        <f>IF(MAX(J31:L31)&lt;0,0,MAX(J31:L31))</f>
        <v>68</v>
      </c>
      <c r="N31" s="12">
        <f>SUM(I31,M31)</f>
        <v>129</v>
      </c>
      <c r="O31" s="9">
        <f>IF(ISNUMBER(A31), (IF(174.393&lt; A31,N31, TRUNC(10^(0.794358141*((LOG((A31/174.393)/LOG(10))*(LOG((A31/174.393)/LOG(10)))))),4)*N31)), 0)</f>
        <v>149.124</v>
      </c>
      <c r="P31" s="55"/>
      <c r="Q31" s="144"/>
    </row>
    <row r="32" spans="1:17" s="70" customFormat="1" ht="13.5" thickBot="1" x14ac:dyDescent="0.25">
      <c r="A32" s="157">
        <v>55</v>
      </c>
      <c r="B32" s="158" t="s">
        <v>98</v>
      </c>
      <c r="C32" s="159">
        <v>1996</v>
      </c>
      <c r="D32" s="159" t="s">
        <v>33</v>
      </c>
      <c r="E32" s="159" t="s">
        <v>81</v>
      </c>
      <c r="F32" s="160">
        <v>47</v>
      </c>
      <c r="G32" s="161">
        <v>-50</v>
      </c>
      <c r="H32" s="160">
        <v>-50</v>
      </c>
      <c r="I32" s="162">
        <f t="shared" ref="I32" si="16">IF(MAX(F32:H32)&lt;0,0,MAX(F32:H32))</f>
        <v>47</v>
      </c>
      <c r="J32" s="160">
        <v>57</v>
      </c>
      <c r="K32" s="161">
        <v>61</v>
      </c>
      <c r="L32" s="160">
        <v>64</v>
      </c>
      <c r="M32" s="162">
        <f t="shared" ref="M32" si="17">IF(MAX(J32:L32)&lt;0,0,MAX(J32:L32))</f>
        <v>64</v>
      </c>
      <c r="N32" s="163">
        <f t="shared" ref="N32" si="18">SUM(I32,M32)</f>
        <v>111</v>
      </c>
      <c r="O32" s="164">
        <f t="shared" ref="O32" si="19">IF(ISNUMBER(A32), (IF(174.393&lt; A32,N32, TRUNC(10^(0.794358141*((LOG((A32/174.393)/LOG(10))*(LOG((A32/174.393)/LOG(10)))))),4)*N32)), 0)</f>
        <v>175.72409999999999</v>
      </c>
      <c r="P32" s="165"/>
      <c r="Q32" s="144"/>
    </row>
    <row r="33" spans="1:17" ht="13.5" customHeight="1" thickBot="1" x14ac:dyDescent="0.25">
      <c r="O33" s="104">
        <f>SUM(O30:O32)</f>
        <v>449.59370000000001</v>
      </c>
      <c r="P33" s="105"/>
      <c r="Q33" s="145"/>
    </row>
    <row r="34" spans="1:17" x14ac:dyDescent="0.2">
      <c r="A34" s="32">
        <v>33.6</v>
      </c>
      <c r="B34" s="33" t="s">
        <v>19</v>
      </c>
      <c r="C34" s="34">
        <v>2002</v>
      </c>
      <c r="D34" s="34" t="s">
        <v>33</v>
      </c>
      <c r="E34" s="34" t="s">
        <v>65</v>
      </c>
      <c r="F34" s="35">
        <v>-46</v>
      </c>
      <c r="G34" s="35">
        <v>-46</v>
      </c>
      <c r="H34" s="35">
        <v>-46</v>
      </c>
      <c r="I34" s="36">
        <f t="shared" ref="I34" si="20">IF(MAX(F34:H34)&lt;0,0,MAX(F34:H34))</f>
        <v>0</v>
      </c>
      <c r="J34" s="35">
        <v>58</v>
      </c>
      <c r="K34" s="35">
        <v>60</v>
      </c>
      <c r="L34" s="82">
        <v>-62</v>
      </c>
      <c r="M34" s="36">
        <f t="shared" ref="M34" si="21">IF(MAX(J34:L34)&lt;0,0,MAX(J34:L34))</f>
        <v>60</v>
      </c>
      <c r="N34" s="36">
        <f t="shared" ref="N34" si="22">SUM(I34,M34)</f>
        <v>60</v>
      </c>
      <c r="O34" s="37">
        <f t="shared" ref="O34" si="23">IF(ISNUMBER(A34), (IF(174.393&lt; A34,N34, TRUNC(10^(0.794358141*((LOG((A34/174.393)/LOG(10))*(LOG((A34/174.393)/LOG(10)))))),4)*N34)), 0)</f>
        <v>152.916</v>
      </c>
      <c r="P34" s="83"/>
      <c r="Q34" s="143" t="s">
        <v>38</v>
      </c>
    </row>
    <row r="35" spans="1:17" x14ac:dyDescent="0.2">
      <c r="A35" s="3">
        <v>55.1</v>
      </c>
      <c r="B35" s="2" t="s">
        <v>18</v>
      </c>
      <c r="C35" s="8">
        <v>1999</v>
      </c>
      <c r="D35" s="8" t="s">
        <v>33</v>
      </c>
      <c r="E35" s="8" t="s">
        <v>65</v>
      </c>
      <c r="F35" s="10">
        <v>60</v>
      </c>
      <c r="G35" s="11">
        <v>63</v>
      </c>
      <c r="H35" s="10">
        <v>66</v>
      </c>
      <c r="I35" s="12">
        <f>IF(MAX(F35:H35)&lt;0,0,MAX(F35:H35))</f>
        <v>66</v>
      </c>
      <c r="J35" s="10">
        <v>80</v>
      </c>
      <c r="K35" s="11">
        <v>84</v>
      </c>
      <c r="L35" s="14">
        <v>-87</v>
      </c>
      <c r="M35" s="12">
        <f>IF(MAX(J35:L35)&lt;0,0,MAX(J35:L35))</f>
        <v>84</v>
      </c>
      <c r="N35" s="13">
        <f>SUM(I35,M35)</f>
        <v>150</v>
      </c>
      <c r="O35" s="9">
        <f>IF(ISNUMBER(A35), (IF(174.393&lt; A35,N35, TRUNC(10^(0.794358141*((LOG((A35/174.393)/LOG(10))*(LOG((A35/174.393)/LOG(10)))))),4)*N35)), 0)</f>
        <v>237.12</v>
      </c>
      <c r="P35" s="49"/>
      <c r="Q35" s="144"/>
    </row>
    <row r="36" spans="1:17" ht="13.5" thickBot="1" x14ac:dyDescent="0.25">
      <c r="A36" s="166">
        <v>59.3</v>
      </c>
      <c r="B36" s="39" t="s">
        <v>24</v>
      </c>
      <c r="C36" s="40">
        <v>1998</v>
      </c>
      <c r="D36" s="40" t="s">
        <v>33</v>
      </c>
      <c r="E36" s="40" t="s">
        <v>65</v>
      </c>
      <c r="F36" s="167">
        <v>75</v>
      </c>
      <c r="G36" s="75">
        <v>80</v>
      </c>
      <c r="H36" s="167">
        <v>82</v>
      </c>
      <c r="I36" s="42">
        <f>IF(MAX(F36:H36)&lt;0,0,MAX(F36:H36))</f>
        <v>82</v>
      </c>
      <c r="J36" s="167">
        <v>97</v>
      </c>
      <c r="K36" s="41">
        <v>101</v>
      </c>
      <c r="L36" s="168">
        <v>-103</v>
      </c>
      <c r="M36" s="42">
        <f>IF(MAX(J36:L36)&lt;0,0,MAX(J36:L36))</f>
        <v>101</v>
      </c>
      <c r="N36" s="169">
        <f>SUM(I36,M36)</f>
        <v>183</v>
      </c>
      <c r="O36" s="43">
        <f>IF(ISNUMBER(A36), (IF(174.393&lt; A36,N36, TRUNC(10^(0.794358141*((LOG((A36/174.393)/LOG(10))*(LOG((A36/174.393)/LOG(10)))))),4)*N36)), 0)</f>
        <v>273.38369999999998</v>
      </c>
      <c r="P36" s="51"/>
      <c r="Q36" s="144"/>
    </row>
    <row r="37" spans="1:17" ht="13.5" customHeight="1" thickBot="1" x14ac:dyDescent="0.25">
      <c r="O37" s="104">
        <f>SUM(O34:O36)</f>
        <v>663.41969999999992</v>
      </c>
      <c r="P37" s="105"/>
      <c r="Q37" s="145"/>
    </row>
    <row r="38" spans="1:17" x14ac:dyDescent="0.2">
      <c r="A38" s="179">
        <v>85.5</v>
      </c>
      <c r="B38" s="33" t="s">
        <v>22</v>
      </c>
      <c r="C38" s="34">
        <v>1998</v>
      </c>
      <c r="D38" s="34" t="s">
        <v>33</v>
      </c>
      <c r="E38" s="34" t="s">
        <v>23</v>
      </c>
      <c r="F38" s="180">
        <v>108</v>
      </c>
      <c r="G38" s="81">
        <v>113</v>
      </c>
      <c r="H38" s="180">
        <v>-118</v>
      </c>
      <c r="I38" s="36">
        <f>IF(MAX(F38:H38)&lt;0,0,MAX(F38:H38))</f>
        <v>113</v>
      </c>
      <c r="J38" s="180">
        <v>130</v>
      </c>
      <c r="K38" s="35">
        <v>135</v>
      </c>
      <c r="L38" s="181">
        <v>138</v>
      </c>
      <c r="M38" s="36">
        <f>IF(MAX(J38:L38)&lt;0,0,MAX(J38:L38))</f>
        <v>138</v>
      </c>
      <c r="N38" s="182">
        <f>SUM(I38,M38)</f>
        <v>251</v>
      </c>
      <c r="O38" s="37">
        <f>IF(ISNUMBER(A38), (IF(174.393&lt; A38,N38, TRUNC(10^(0.794358141*((LOG((A38/174.393)/LOG(10))*(LOG((A38/174.393)/LOG(10)))))),4)*N38)), 0)</f>
        <v>299.06650000000002</v>
      </c>
      <c r="P38" s="93"/>
      <c r="Q38" s="143" t="s">
        <v>111</v>
      </c>
    </row>
    <row r="39" spans="1:17" x14ac:dyDescent="0.2">
      <c r="A39" s="3">
        <v>88.1</v>
      </c>
      <c r="B39" s="2" t="s">
        <v>95</v>
      </c>
      <c r="C39" s="8">
        <v>1997</v>
      </c>
      <c r="D39" s="8" t="s">
        <v>33</v>
      </c>
      <c r="E39" s="8" t="s">
        <v>23</v>
      </c>
      <c r="F39" s="10">
        <v>78</v>
      </c>
      <c r="G39" s="11">
        <v>-82</v>
      </c>
      <c r="H39" s="10">
        <v>82</v>
      </c>
      <c r="I39" s="12">
        <f>IF(MAX(F39:H39)&lt;0,0,MAX(F39:H39))</f>
        <v>82</v>
      </c>
      <c r="J39" s="10">
        <v>100</v>
      </c>
      <c r="K39" s="24">
        <v>105</v>
      </c>
      <c r="L39" s="14">
        <v>-110</v>
      </c>
      <c r="M39" s="12">
        <f>IF(MAX(J39:L39)&lt;0,0,MAX(J39:L39))</f>
        <v>105</v>
      </c>
      <c r="N39" s="13">
        <f>SUM(I39,M39)</f>
        <v>187</v>
      </c>
      <c r="O39" s="9">
        <f>IF(ISNUMBER(A39), (IF(174.393&lt; A39,N39, TRUNC(10^(0.794358141*((LOG((A39/174.393)/LOG(10))*(LOG((A39/174.393)/LOG(10)))))),4)*N39)), 0)</f>
        <v>219.63150000000002</v>
      </c>
      <c r="P39" s="49"/>
      <c r="Q39" s="144"/>
    </row>
    <row r="40" spans="1:17" s="70" customFormat="1" ht="13.5" thickBot="1" x14ac:dyDescent="0.25">
      <c r="A40" s="157">
        <v>97.3</v>
      </c>
      <c r="B40" s="158" t="s">
        <v>101</v>
      </c>
      <c r="C40" s="159">
        <v>1996</v>
      </c>
      <c r="D40" s="159" t="s">
        <v>33</v>
      </c>
      <c r="E40" s="159" t="s">
        <v>23</v>
      </c>
      <c r="F40" s="160">
        <v>70</v>
      </c>
      <c r="G40" s="161">
        <v>75</v>
      </c>
      <c r="H40" s="160">
        <v>80</v>
      </c>
      <c r="I40" s="162">
        <f t="shared" ref="I40" si="24">IF(MAX(F40:H40)&lt;0,0,MAX(F40:H40))</f>
        <v>80</v>
      </c>
      <c r="J40" s="160">
        <v>100</v>
      </c>
      <c r="K40" s="161">
        <v>-105</v>
      </c>
      <c r="L40" s="160">
        <v>-105</v>
      </c>
      <c r="M40" s="162">
        <f t="shared" ref="M40" si="25">IF(MAX(J40:L40)&lt;0,0,MAX(J40:L40))</f>
        <v>100</v>
      </c>
      <c r="N40" s="163">
        <f t="shared" ref="N40" si="26">SUM(I40,M40)</f>
        <v>180</v>
      </c>
      <c r="O40" s="164">
        <f t="shared" ref="O40" si="27">IF(ISNUMBER(A40), (IF(174.393&lt; A40,N40, TRUNC(10^(0.794358141*((LOG((A40/174.393)/LOG(10))*(LOG((A40/174.393)/LOG(10)))))),4)*N40)), 0)</f>
        <v>202.428</v>
      </c>
      <c r="P40" s="165"/>
      <c r="Q40" s="144"/>
    </row>
    <row r="41" spans="1:17" ht="13.5" customHeight="1" thickBot="1" x14ac:dyDescent="0.25">
      <c r="O41" s="104">
        <f>SUM(O38:O40)</f>
        <v>721.12600000000009</v>
      </c>
      <c r="P41" s="105"/>
      <c r="Q41" s="145"/>
    </row>
    <row r="42" spans="1:17" x14ac:dyDescent="0.2">
      <c r="A42" s="32">
        <v>42.1</v>
      </c>
      <c r="B42" s="33" t="s">
        <v>63</v>
      </c>
      <c r="C42" s="34">
        <v>2002</v>
      </c>
      <c r="D42" s="34" t="s">
        <v>31</v>
      </c>
      <c r="E42" s="34" t="s">
        <v>64</v>
      </c>
      <c r="F42" s="35">
        <v>31</v>
      </c>
      <c r="G42" s="35">
        <v>-34</v>
      </c>
      <c r="H42" s="35">
        <v>34</v>
      </c>
      <c r="I42" s="36">
        <f t="shared" ref="I42" si="28">IF(MAX(F42:H42)&lt;0,0,MAX(F42:H42))</f>
        <v>34</v>
      </c>
      <c r="J42" s="35">
        <v>40</v>
      </c>
      <c r="K42" s="35">
        <v>43</v>
      </c>
      <c r="L42" s="82">
        <v>-45</v>
      </c>
      <c r="M42" s="36">
        <f t="shared" ref="M42" si="29">IF(MAX(J42:L42)&lt;0,0,MAX(J42:L42))</f>
        <v>43</v>
      </c>
      <c r="N42" s="36">
        <f t="shared" ref="N42" si="30">SUM(I42,M42)</f>
        <v>77</v>
      </c>
      <c r="O42" s="37">
        <f t="shared" ref="O42" si="31">IF(ISNUMBER(A42), (IF(174.393&lt; A42,N42, TRUNC(10^(0.794358141*((LOG((A42/174.393)/LOG(10))*(LOG((A42/174.393)/LOG(10)))))),4)*N42)), 0)</f>
        <v>154.56980000000001</v>
      </c>
      <c r="P42" s="93"/>
      <c r="Q42" s="143" t="s">
        <v>110</v>
      </c>
    </row>
    <row r="43" spans="1:17" x14ac:dyDescent="0.2">
      <c r="A43" s="3">
        <v>78.5</v>
      </c>
      <c r="B43" s="2" t="s">
        <v>13</v>
      </c>
      <c r="C43" s="8">
        <v>1999</v>
      </c>
      <c r="D43" s="8" t="s">
        <v>31</v>
      </c>
      <c r="E43" s="8" t="s">
        <v>64</v>
      </c>
      <c r="F43" s="10">
        <v>-95</v>
      </c>
      <c r="G43" s="11">
        <v>-95</v>
      </c>
      <c r="H43" s="10">
        <v>100</v>
      </c>
      <c r="I43" s="12">
        <f>IF(MAX(F43:H43)&lt;0,0,MAX(F43:H43))</f>
        <v>100</v>
      </c>
      <c r="J43" s="10">
        <v>108</v>
      </c>
      <c r="K43" s="24">
        <v>113</v>
      </c>
      <c r="L43" s="14">
        <v>-120</v>
      </c>
      <c r="M43" s="12">
        <f>IF(MAX(J43:L43)&lt;0,0,MAX(J43:L43))</f>
        <v>113</v>
      </c>
      <c r="N43" s="13">
        <f>SUM(I43,M43)</f>
        <v>213</v>
      </c>
      <c r="O43" s="9">
        <f>IF(ISNUMBER(A43), (IF(174.393&lt; A43,N43, TRUNC(10^(0.794358141*((LOG((A43/174.393)/LOG(10))*(LOG((A43/174.393)/LOG(10)))))),4)*N43)), 0)</f>
        <v>265.35540000000003</v>
      </c>
      <c r="P43" s="49"/>
      <c r="Q43" s="144"/>
    </row>
    <row r="44" spans="1:17" s="70" customFormat="1" ht="13.5" thickBot="1" x14ac:dyDescent="0.25">
      <c r="A44" s="157">
        <v>86</v>
      </c>
      <c r="B44" s="158" t="s">
        <v>99</v>
      </c>
      <c r="C44" s="159">
        <v>1994</v>
      </c>
      <c r="D44" s="159" t="s">
        <v>31</v>
      </c>
      <c r="E44" s="159" t="s">
        <v>64</v>
      </c>
      <c r="F44" s="160">
        <v>123</v>
      </c>
      <c r="G44" s="161">
        <v>127</v>
      </c>
      <c r="H44" s="160">
        <v>130</v>
      </c>
      <c r="I44" s="162">
        <f t="shared" ref="I44" si="32">IF(MAX(F44:H44)&lt;0,0,MAX(F44:H44))</f>
        <v>130</v>
      </c>
      <c r="J44" s="160">
        <v>153</v>
      </c>
      <c r="K44" s="161">
        <v>160</v>
      </c>
      <c r="L44" s="160">
        <v>164</v>
      </c>
      <c r="M44" s="162">
        <f t="shared" ref="M44" si="33">IF(MAX(J44:L44)&lt;0,0,MAX(J44:L44))</f>
        <v>164</v>
      </c>
      <c r="N44" s="163">
        <f t="shared" ref="N44" si="34">SUM(I44,M44)</f>
        <v>294</v>
      </c>
      <c r="O44" s="164">
        <f t="shared" ref="O44" si="35">IF(ISNUMBER(A44), (IF(174.393&lt; A44,N44, TRUNC(10^(0.794358141*((LOG((A44/174.393)/LOG(10))*(LOG((A44/174.393)/LOG(10)))))),4)*N44)), 0)</f>
        <v>349.3014</v>
      </c>
      <c r="P44" s="183"/>
      <c r="Q44" s="144"/>
    </row>
    <row r="45" spans="1:17" ht="13.5" customHeight="1" thickBot="1" x14ac:dyDescent="0.25">
      <c r="O45" s="106">
        <f>SUM(O42:O44)</f>
        <v>769.22659999999996</v>
      </c>
      <c r="P45" s="107"/>
      <c r="Q45" s="145"/>
    </row>
    <row r="46" spans="1:17" x14ac:dyDescent="0.2">
      <c r="A46" s="136" t="s">
        <v>109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8"/>
    </row>
    <row r="47" spans="1:17" x14ac:dyDescent="0.2">
      <c r="A47" s="108" t="s">
        <v>28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1"/>
    </row>
    <row r="48" spans="1:17" ht="13.5" thickBot="1" x14ac:dyDescent="0.25">
      <c r="A48" s="111" t="s">
        <v>29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3"/>
    </row>
  </sheetData>
  <mergeCells count="26">
    <mergeCell ref="A46:Q46"/>
    <mergeCell ref="A47:Q47"/>
    <mergeCell ref="A48:Q48"/>
    <mergeCell ref="Q38:Q41"/>
    <mergeCell ref="Q42:Q45"/>
    <mergeCell ref="B4:B5"/>
    <mergeCell ref="C4:C5"/>
    <mergeCell ref="D4:D5"/>
    <mergeCell ref="E4:E5"/>
    <mergeCell ref="N4:N5"/>
    <mergeCell ref="Q34:Q37"/>
    <mergeCell ref="Q4:Q5"/>
    <mergeCell ref="A1:Q1"/>
    <mergeCell ref="N2:Q2"/>
    <mergeCell ref="Q6:Q9"/>
    <mergeCell ref="Q10:Q13"/>
    <mergeCell ref="Q14:Q17"/>
    <mergeCell ref="Q18:Q21"/>
    <mergeCell ref="Q22:Q25"/>
    <mergeCell ref="Q26:Q29"/>
    <mergeCell ref="Q30:Q33"/>
    <mergeCell ref="O4:O5"/>
    <mergeCell ref="P4:P5"/>
    <mergeCell ref="A2:B2"/>
    <mergeCell ref="C2:M2"/>
    <mergeCell ref="A4:A5"/>
  </mergeCells>
  <conditionalFormatting sqref="J9:L9 F9:H9 F13:H13 J13:L13">
    <cfRule type="cellIs" dxfId="131" priority="139" stopIfTrue="1" operator="lessThan">
      <formula>0</formula>
    </cfRule>
    <cfRule type="cellIs" dxfId="130" priority="140" stopIfTrue="1" operator="lessThan">
      <formula>0</formula>
    </cfRule>
  </conditionalFormatting>
  <conditionalFormatting sqref="F7:H7 J7:L7">
    <cfRule type="cellIs" dxfId="125" priority="69" stopIfTrue="1" operator="lessThan">
      <formula>0</formula>
    </cfRule>
    <cfRule type="cellIs" dxfId="124" priority="70" stopIfTrue="1" operator="lessThan">
      <formula>0</formula>
    </cfRule>
  </conditionalFormatting>
  <conditionalFormatting sqref="F10:H11 J10:L11">
    <cfRule type="cellIs" dxfId="123" priority="65" stopIfTrue="1" operator="lessThan">
      <formula>0</formula>
    </cfRule>
    <cfRule type="cellIs" dxfId="122" priority="66" stopIfTrue="1" operator="lessThan">
      <formula>0</formula>
    </cfRule>
  </conditionalFormatting>
  <conditionalFormatting sqref="J19:L19 F19:H19">
    <cfRule type="cellIs" dxfId="121" priority="53" stopIfTrue="1" operator="lessThan">
      <formula>0</formula>
    </cfRule>
    <cfRule type="cellIs" dxfId="120" priority="54" stopIfTrue="1" operator="lessThan">
      <formula>0</formula>
    </cfRule>
  </conditionalFormatting>
  <conditionalFormatting sqref="J8:L8 F8:H8">
    <cfRule type="cellIs" dxfId="119" priority="67" stopIfTrue="1" operator="lessThan">
      <formula>0</formula>
    </cfRule>
    <cfRule type="cellIs" dxfId="118" priority="68" stopIfTrue="1" operator="lessThan">
      <formula>0</formula>
    </cfRule>
  </conditionalFormatting>
  <conditionalFormatting sqref="F6:H6 J6:L6">
    <cfRule type="cellIs" dxfId="111" priority="71" stopIfTrue="1" operator="lessThan">
      <formula>0</formula>
    </cfRule>
    <cfRule type="cellIs" dxfId="110" priority="72" stopIfTrue="1" operator="lessThan">
      <formula>0</formula>
    </cfRule>
  </conditionalFormatting>
  <conditionalFormatting sqref="F14:H14 J14:L14">
    <cfRule type="cellIs" dxfId="109" priority="61" stopIfTrue="1" operator="lessThan">
      <formula>0</formula>
    </cfRule>
    <cfRule type="cellIs" dxfId="108" priority="62" stopIfTrue="1" operator="lessThan">
      <formula>0</formula>
    </cfRule>
  </conditionalFormatting>
  <conditionalFormatting sqref="F15:H15 J15:L15">
    <cfRule type="cellIs" dxfId="85" priority="59" stopIfTrue="1" operator="lessThan">
      <formula>0</formula>
    </cfRule>
    <cfRule type="cellIs" dxfId="84" priority="60" stopIfTrue="1" operator="lessThan">
      <formula>0</formula>
    </cfRule>
  </conditionalFormatting>
  <conditionalFormatting sqref="F18:H18 J18:L18">
    <cfRule type="cellIs" dxfId="81" priority="55" stopIfTrue="1" operator="lessThan">
      <formula>0</formula>
    </cfRule>
    <cfRule type="cellIs" dxfId="80" priority="56" stopIfTrue="1" operator="lessThan">
      <formula>0</formula>
    </cfRule>
  </conditionalFormatting>
  <conditionalFormatting sqref="J12:L12 F12:H12">
    <cfRule type="cellIs" dxfId="77" priority="63" stopIfTrue="1" operator="lessThan">
      <formula>0</formula>
    </cfRule>
    <cfRule type="cellIs" dxfId="76" priority="64" stopIfTrue="1" operator="lessThan">
      <formula>0</formula>
    </cfRule>
  </conditionalFormatting>
  <conditionalFormatting sqref="F22:H24 J22:L24">
    <cfRule type="cellIs" dxfId="75" priority="49" stopIfTrue="1" operator="lessThan">
      <formula>0</formula>
    </cfRule>
    <cfRule type="cellIs" dxfId="74" priority="50" stopIfTrue="1" operator="lessThan">
      <formula>0</formula>
    </cfRule>
  </conditionalFormatting>
  <conditionalFormatting sqref="J27:L27 F27:H27">
    <cfRule type="cellIs" dxfId="71" priority="45" stopIfTrue="1" operator="lessThan">
      <formula>0</formula>
    </cfRule>
    <cfRule type="cellIs" dxfId="70" priority="46" stopIfTrue="1" operator="lessThan">
      <formula>0</formula>
    </cfRule>
  </conditionalFormatting>
  <conditionalFormatting sqref="J35:L35 F35:H35">
    <cfRule type="cellIs" dxfId="65" priority="25" stopIfTrue="1" operator="lessThan">
      <formula>0</formula>
    </cfRule>
    <cfRule type="cellIs" dxfId="64" priority="26" stopIfTrue="1" operator="lessThan">
      <formula>0</formula>
    </cfRule>
  </conditionalFormatting>
  <conditionalFormatting sqref="F26:H26 J26:L26">
    <cfRule type="cellIs" dxfId="61" priority="47" stopIfTrue="1" operator="lessThan">
      <formula>0</formula>
    </cfRule>
    <cfRule type="cellIs" dxfId="60" priority="48" stopIfTrue="1" operator="lessThan">
      <formula>0</formula>
    </cfRule>
  </conditionalFormatting>
  <conditionalFormatting sqref="J20:L20 F20:H20">
    <cfRule type="cellIs" dxfId="59" priority="33" stopIfTrue="1" operator="lessThan">
      <formula>0</formula>
    </cfRule>
    <cfRule type="cellIs" dxfId="58" priority="34" stopIfTrue="1" operator="lessThan">
      <formula>0</formula>
    </cfRule>
  </conditionalFormatting>
  <conditionalFormatting sqref="J28:L28 F28:H28">
    <cfRule type="cellIs" dxfId="57" priority="43" stopIfTrue="1" operator="lessThan">
      <formula>0</formula>
    </cfRule>
    <cfRule type="cellIs" dxfId="56" priority="44" stopIfTrue="1" operator="lessThan">
      <formula>0</formula>
    </cfRule>
  </conditionalFormatting>
  <conditionalFormatting sqref="F30:H31 J30:L31">
    <cfRule type="cellIs" dxfId="55" priority="41" stopIfTrue="1" operator="lessThan">
      <formula>0</formula>
    </cfRule>
    <cfRule type="cellIs" dxfId="54" priority="42" stopIfTrue="1" operator="lessThan">
      <formula>0</formula>
    </cfRule>
  </conditionalFormatting>
  <conditionalFormatting sqref="J32:L32 F32:H32">
    <cfRule type="cellIs" dxfId="53" priority="39" stopIfTrue="1" operator="lessThan">
      <formula>0</formula>
    </cfRule>
    <cfRule type="cellIs" dxfId="52" priority="40" stopIfTrue="1" operator="lessThan">
      <formula>0</formula>
    </cfRule>
  </conditionalFormatting>
  <conditionalFormatting sqref="J36:L36 F36:H36">
    <cfRule type="cellIs" dxfId="51" priority="27" stopIfTrue="1" operator="lessThan">
      <formula>0</formula>
    </cfRule>
    <cfRule type="cellIs" dxfId="50" priority="28" stopIfTrue="1" operator="lessThan">
      <formula>0</formula>
    </cfRule>
  </conditionalFormatting>
  <conditionalFormatting sqref="F16:H16 J16:L16">
    <cfRule type="cellIs" dxfId="47" priority="35" stopIfTrue="1" operator="lessThan">
      <formula>0</formula>
    </cfRule>
    <cfRule type="cellIs" dxfId="46" priority="36" stopIfTrue="1" operator="lessThan">
      <formula>0</formula>
    </cfRule>
  </conditionalFormatting>
  <conditionalFormatting sqref="F34:H34 J34:L34">
    <cfRule type="cellIs" dxfId="43" priority="31" stopIfTrue="1" operator="lessThan">
      <formula>0</formula>
    </cfRule>
    <cfRule type="cellIs" dxfId="42" priority="32" stopIfTrue="1" operator="lessThan">
      <formula>0</formula>
    </cfRule>
  </conditionalFormatting>
  <conditionalFormatting sqref="J39:L39 F39:H39">
    <cfRule type="cellIs" dxfId="41" priority="15" stopIfTrue="1" operator="lessThan">
      <formula>0</formula>
    </cfRule>
    <cfRule type="cellIs" dxfId="40" priority="16" stopIfTrue="1" operator="lessThan">
      <formula>0</formula>
    </cfRule>
  </conditionalFormatting>
  <conditionalFormatting sqref="J40:L40 F40:H40">
    <cfRule type="cellIs" dxfId="37" priority="13" stopIfTrue="1" operator="lessThan">
      <formula>0</formula>
    </cfRule>
    <cfRule type="cellIs" dxfId="36" priority="14" stopIfTrue="1" operator="lessThan">
      <formula>0</formula>
    </cfRule>
  </conditionalFormatting>
  <conditionalFormatting sqref="J38:L38 F38:H38">
    <cfRule type="cellIs" dxfId="31" priority="17" stopIfTrue="1" operator="lessThan">
      <formula>0</formula>
    </cfRule>
    <cfRule type="cellIs" dxfId="30" priority="18" stopIfTrue="1" operator="lessThan">
      <formula>0</formula>
    </cfRule>
  </conditionalFormatting>
  <conditionalFormatting sqref="J44:L44 F44:H44">
    <cfRule type="cellIs" dxfId="11" priority="5" stopIfTrue="1" operator="lessThan">
      <formula>0</formula>
    </cfRule>
    <cfRule type="cellIs" dxfId="10" priority="6" stopIfTrue="1" operator="lessThan">
      <formula>0</formula>
    </cfRule>
  </conditionalFormatting>
  <conditionalFormatting sqref="F42:H42 J42:L42">
    <cfRule type="cellIs" dxfId="7" priority="3" stopIfTrue="1" operator="lessThan">
      <formula>0</formula>
    </cfRule>
    <cfRule type="cellIs" dxfId="6" priority="4" stopIfTrue="1" operator="lessThan">
      <formula>0</formula>
    </cfRule>
  </conditionalFormatting>
  <conditionalFormatting sqref="J43:L43 F43:H43">
    <cfRule type="cellIs" dxfId="3" priority="1" stopIfTrue="1" operator="lessThan">
      <formula>0</formula>
    </cfRule>
    <cfRule type="cellIs" dxfId="2" priority="2" stopIfTrue="1" operator="lessThan">
      <formula>0</formula>
    </cfRule>
  </conditionalFormatting>
  <pageMargins left="0.25" right="0.25" top="0.75" bottom="0.75" header="0.3" footer="0.3"/>
  <pageSetup paperSize="9" scale="6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Družstva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Prohl Karel</dc:creator>
  <cp:lastModifiedBy>Prohl Karel</cp:lastModifiedBy>
  <cp:revision>0</cp:revision>
  <cp:lastPrinted>2014-09-13T15:45:03Z</cp:lastPrinted>
  <dcterms:created xsi:type="dcterms:W3CDTF">1601-01-01T00:00:00Z</dcterms:created>
  <dcterms:modified xsi:type="dcterms:W3CDTF">2014-09-13T15:45:46Z</dcterms:modified>
</cp:coreProperties>
</file>