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2510" windowHeight="736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N15" i="1"/>
  <c r="N16"/>
  <c r="L17"/>
  <c r="H17"/>
  <c r="L18"/>
  <c r="H18"/>
  <c r="L15"/>
  <c r="L16"/>
  <c r="M18" l="1"/>
  <c r="N18" s="1"/>
  <c r="M17"/>
  <c r="N17" s="1"/>
  <c r="N22" l="1"/>
  <c r="N23"/>
  <c r="N24"/>
  <c r="N25"/>
  <c r="N39"/>
  <c r="L27" l="1"/>
  <c r="H27"/>
  <c r="H21" l="1"/>
  <c r="H22"/>
  <c r="H23"/>
  <c r="H24"/>
  <c r="H25"/>
  <c r="M27"/>
  <c r="N27" s="1"/>
  <c r="L40"/>
  <c r="L38"/>
  <c r="L37"/>
  <c r="L36"/>
  <c r="L35"/>
  <c r="L34"/>
  <c r="L33"/>
  <c r="L29"/>
  <c r="L28"/>
  <c r="L26"/>
  <c r="L21"/>
  <c r="L19"/>
  <c r="L13"/>
  <c r="N31"/>
  <c r="N32"/>
  <c r="L7" l="1"/>
  <c r="H34"/>
  <c r="M34" s="1"/>
  <c r="N34" s="1"/>
  <c r="H35"/>
  <c r="M35" s="1"/>
  <c r="N35" s="1"/>
  <c r="H36"/>
  <c r="M36" s="1"/>
  <c r="N36" s="1"/>
  <c r="H37"/>
  <c r="M37" s="1"/>
  <c r="N37" s="1"/>
  <c r="H38"/>
  <c r="M38" s="1"/>
  <c r="N38" s="1"/>
  <c r="H39"/>
  <c r="M39" s="1"/>
  <c r="H40"/>
  <c r="M40" s="1"/>
  <c r="N40" s="1"/>
  <c r="H29"/>
  <c r="M29" s="1"/>
  <c r="N29" s="1"/>
  <c r="H31"/>
  <c r="H32"/>
  <c r="H33"/>
  <c r="M33" s="1"/>
  <c r="N33" s="1"/>
  <c r="H28"/>
  <c r="M28" s="1"/>
  <c r="N28" s="1"/>
  <c r="H26"/>
  <c r="M26" s="1"/>
  <c r="N26" s="1"/>
  <c r="M21"/>
  <c r="N21" s="1"/>
  <c r="H19"/>
  <c r="M19" s="1"/>
  <c r="N19" s="1"/>
  <c r="H13"/>
  <c r="M13" s="1"/>
  <c r="N13" s="1"/>
  <c r="H7"/>
  <c r="M7" l="1"/>
  <c r="N7" s="1"/>
</calcChain>
</file>

<file path=xl/sharedStrings.xml><?xml version="1.0" encoding="utf-8"?>
<sst xmlns="http://schemas.openxmlformats.org/spreadsheetml/2006/main" count="80" uniqueCount="53">
  <si>
    <t>Těl.hm.</t>
  </si>
  <si>
    <t>Kategorie +</t>
  </si>
  <si>
    <t>Ročník</t>
  </si>
  <si>
    <t>Oddíl</t>
  </si>
  <si>
    <t>Trh</t>
  </si>
  <si>
    <t>Nadhoz</t>
  </si>
  <si>
    <t>Dvojboj</t>
  </si>
  <si>
    <t>Sinclair</t>
  </si>
  <si>
    <t>Příjmení Jméno</t>
  </si>
  <si>
    <t>narození</t>
  </si>
  <si>
    <t>I.</t>
  </si>
  <si>
    <t>II.</t>
  </si>
  <si>
    <t>III.</t>
  </si>
  <si>
    <t>Zap.</t>
  </si>
  <si>
    <t>Starší žáci</t>
  </si>
  <si>
    <t>TJ Holešov</t>
  </si>
  <si>
    <t>Šesták Dominik</t>
  </si>
  <si>
    <t>Starší žačky</t>
  </si>
  <si>
    <t>Jančík Pavel</t>
  </si>
  <si>
    <t>Rýc Albert</t>
  </si>
  <si>
    <t>Rozhodčí: VR - Jaroslav Janeba</t>
  </si>
  <si>
    <r>
      <t xml:space="preserve">Místo konání: </t>
    </r>
    <r>
      <rPr>
        <b/>
        <sz val="12"/>
        <color indexed="8"/>
        <rFont val="Arial"/>
        <family val="2"/>
        <charset val="238"/>
      </rPr>
      <t>Zlín</t>
    </r>
  </si>
  <si>
    <r>
      <t xml:space="preserve">Termín: </t>
    </r>
    <r>
      <rPr>
        <b/>
        <sz val="12"/>
        <color indexed="8"/>
        <rFont val="Arial"/>
        <family val="2"/>
        <charset val="238"/>
      </rPr>
      <t>28. 3. 2015</t>
    </r>
  </si>
  <si>
    <t>Technický rozhodčí: Ing. Votánek Jaroslav + Kužílek Oldřich, Petr Velísek, Lukáš Hofbauer, Marek Skřivánek.</t>
  </si>
  <si>
    <t xml:space="preserve">Zapisovatel notebook: Ing. Kaláčová Jarmila </t>
  </si>
  <si>
    <t>Zlámalová Tereza</t>
  </si>
  <si>
    <t>Mészáros Frigyes</t>
  </si>
  <si>
    <t>Štúrovo</t>
  </si>
  <si>
    <t>TJ SJS ZLÍN - 5</t>
  </si>
  <si>
    <t>Ostruška Radomír</t>
  </si>
  <si>
    <t>Šašo Denis</t>
  </si>
  <si>
    <t>Kolář Daniel</t>
  </si>
  <si>
    <t>Hochman Jakub</t>
  </si>
  <si>
    <t>Kajan Daniel</t>
  </si>
  <si>
    <t>Hýžďal Jaroslav</t>
  </si>
  <si>
    <t>Hofbauer Lukáš</t>
  </si>
  <si>
    <t>Valovics Norbert</t>
  </si>
  <si>
    <t>Junioři 16</t>
  </si>
  <si>
    <t>Junioři 17 - 18 podle roč.</t>
  </si>
  <si>
    <t>Rybka David</t>
  </si>
  <si>
    <t>Kolář Josef</t>
  </si>
  <si>
    <t>Starší žáci 2000</t>
  </si>
  <si>
    <t xml:space="preserve">Adamka Štefan </t>
  </si>
  <si>
    <t>Fiala Lukáš</t>
  </si>
  <si>
    <t>vkkofi Trenčín</t>
  </si>
  <si>
    <t>1.</t>
  </si>
  <si>
    <t>2.</t>
  </si>
  <si>
    <t>3.</t>
  </si>
  <si>
    <t>4.</t>
  </si>
  <si>
    <t>5.</t>
  </si>
  <si>
    <t>TJ Sokol Jižní svahy Zlín - 5</t>
  </si>
  <si>
    <t>CFC Barbel C Praha</t>
  </si>
  <si>
    <t>IX. mezinárodní Velikonoční pohár města Zlína starších žáků, žaček a juniorů.</t>
  </si>
</sst>
</file>

<file path=xl/styles.xml><?xml version="1.0" encoding="utf-8"?>
<styleSheet xmlns="http://schemas.openxmlformats.org/spreadsheetml/2006/main">
  <numFmts count="6">
    <numFmt numFmtId="164" formatCode="[$-405]General"/>
    <numFmt numFmtId="165" formatCode="[$-405]0"/>
    <numFmt numFmtId="166" formatCode="[$-405]0.00"/>
    <numFmt numFmtId="167" formatCode="0.0000"/>
    <numFmt numFmtId="168" formatCode="0.000000"/>
    <numFmt numFmtId="169" formatCode="#,##0.00&quot; &quot;[$Kč-405];[Red]&quot;-&quot;#,##0.00&quot; &quot;[$Kč-405]"/>
  </numFmts>
  <fonts count="23"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1"/>
      <charset val="238"/>
    </font>
    <font>
      <b/>
      <sz val="10"/>
      <color rgb="FF000000"/>
      <name val="Arial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1"/>
      <charset val="238"/>
    </font>
    <font>
      <b/>
      <sz val="10"/>
      <color rgb="FF0000CC"/>
      <name val="Arial1"/>
      <charset val="238"/>
    </font>
    <font>
      <b/>
      <sz val="10"/>
      <color rgb="FF00B05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indexed="8"/>
      </bottom>
      <diagonal/>
    </border>
    <border>
      <left style="medium">
        <color rgb="FF000000"/>
      </left>
      <right style="thick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9" fontId="6" fillId="0" borderId="0"/>
  </cellStyleXfs>
  <cellXfs count="97">
    <xf numFmtId="0" fontId="0" fillId="0" borderId="0" xfId="0"/>
    <xf numFmtId="168" fontId="4" fillId="0" borderId="0" xfId="2" applyNumberFormat="1" applyFill="1"/>
    <xf numFmtId="164" fontId="4" fillId="0" borderId="0" xfId="2" applyFill="1"/>
    <xf numFmtId="168" fontId="7" fillId="0" borderId="0" xfId="2" applyNumberFormat="1" applyFont="1"/>
    <xf numFmtId="164" fontId="4" fillId="0" borderId="0" xfId="2"/>
    <xf numFmtId="168" fontId="4" fillId="0" borderId="0" xfId="2" applyNumberFormat="1"/>
    <xf numFmtId="164" fontId="8" fillId="0" borderId="1" xfId="2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165" fontId="9" fillId="0" borderId="2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4" fontId="8" fillId="0" borderId="1" xfId="2" applyFont="1" applyBorder="1" applyAlignment="1">
      <alignment horizontal="left"/>
    </xf>
    <xf numFmtId="164" fontId="9" fillId="0" borderId="1" xfId="2" applyFont="1" applyBorder="1" applyAlignment="1">
      <alignment horizontal="left"/>
    </xf>
    <xf numFmtId="164" fontId="9" fillId="0" borderId="3" xfId="2" applyFont="1" applyBorder="1" applyAlignment="1">
      <alignment horizontal="center"/>
    </xf>
    <xf numFmtId="165" fontId="9" fillId="0" borderId="4" xfId="2" applyNumberFormat="1" applyFont="1" applyBorder="1" applyAlignment="1">
      <alignment horizontal="center"/>
    </xf>
    <xf numFmtId="165" fontId="9" fillId="0" borderId="3" xfId="2" applyNumberFormat="1" applyFont="1" applyBorder="1" applyAlignment="1">
      <alignment horizontal="center"/>
    </xf>
    <xf numFmtId="165" fontId="8" fillId="0" borderId="3" xfId="2" applyNumberFormat="1" applyFont="1" applyBorder="1" applyAlignment="1">
      <alignment horizontal="center"/>
    </xf>
    <xf numFmtId="164" fontId="10" fillId="0" borderId="5" xfId="2" applyFont="1" applyBorder="1" applyAlignment="1">
      <alignment horizontal="center"/>
    </xf>
    <xf numFmtId="164" fontId="11" fillId="0" borderId="6" xfId="2" applyFont="1" applyBorder="1" applyAlignment="1">
      <alignment horizontal="center"/>
    </xf>
    <xf numFmtId="164" fontId="10" fillId="0" borderId="6" xfId="2" applyFont="1" applyBorder="1" applyAlignment="1">
      <alignment horizontal="center"/>
    </xf>
    <xf numFmtId="164" fontId="12" fillId="0" borderId="7" xfId="2" applyFont="1" applyBorder="1" applyAlignment="1">
      <alignment horizontal="center"/>
    </xf>
    <xf numFmtId="166" fontId="9" fillId="0" borderId="8" xfId="2" applyNumberFormat="1" applyFont="1" applyBorder="1" applyAlignment="1">
      <alignment horizontal="right"/>
    </xf>
    <xf numFmtId="166" fontId="9" fillId="0" borderId="9" xfId="2" applyNumberFormat="1" applyFont="1" applyBorder="1" applyAlignment="1">
      <alignment horizontal="right"/>
    </xf>
    <xf numFmtId="166" fontId="9" fillId="0" borderId="10" xfId="2" applyNumberFormat="1" applyFont="1" applyBorder="1" applyAlignment="1">
      <alignment horizontal="right"/>
    </xf>
    <xf numFmtId="164" fontId="9" fillId="0" borderId="11" xfId="2" applyFont="1" applyBorder="1" applyAlignment="1">
      <alignment horizontal="center"/>
    </xf>
    <xf numFmtId="165" fontId="9" fillId="0" borderId="12" xfId="2" applyNumberFormat="1" applyFont="1" applyBorder="1" applyAlignment="1">
      <alignment horizontal="center"/>
    </xf>
    <xf numFmtId="165" fontId="9" fillId="0" borderId="11" xfId="2" applyNumberFormat="1" applyFont="1" applyBorder="1" applyAlignment="1">
      <alignment horizontal="center"/>
    </xf>
    <xf numFmtId="164" fontId="8" fillId="0" borderId="13" xfId="2" applyFont="1" applyBorder="1" applyAlignment="1">
      <alignment horizontal="center"/>
    </xf>
    <xf numFmtId="167" fontId="9" fillId="0" borderId="14" xfId="2" applyNumberFormat="1" applyFont="1" applyBorder="1" applyAlignment="1">
      <alignment horizontal="right"/>
    </xf>
    <xf numFmtId="167" fontId="2" fillId="0" borderId="15" xfId="0" applyNumberFormat="1" applyFont="1" applyFill="1" applyBorder="1" applyAlignment="1">
      <alignment horizontal="right"/>
    </xf>
    <xf numFmtId="167" fontId="2" fillId="0" borderId="16" xfId="0" applyNumberFormat="1" applyFont="1" applyFill="1" applyBorder="1" applyAlignment="1">
      <alignment horizontal="right"/>
    </xf>
    <xf numFmtId="165" fontId="8" fillId="0" borderId="17" xfId="2" applyNumberFormat="1" applyFont="1" applyBorder="1" applyAlignment="1">
      <alignment horizontal="center"/>
    </xf>
    <xf numFmtId="165" fontId="8" fillId="0" borderId="18" xfId="2" applyNumberFormat="1" applyFont="1" applyBorder="1" applyAlignment="1">
      <alignment horizontal="center"/>
    </xf>
    <xf numFmtId="164" fontId="12" fillId="0" borderId="19" xfId="2" applyFont="1" applyBorder="1" applyAlignment="1">
      <alignment horizontal="center"/>
    </xf>
    <xf numFmtId="165" fontId="8" fillId="0" borderId="20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164" fontId="7" fillId="0" borderId="3" xfId="2" applyFont="1" applyBorder="1" applyAlignment="1">
      <alignment horizontal="left"/>
    </xf>
    <xf numFmtId="164" fontId="7" fillId="0" borderId="3" xfId="2" applyFont="1" applyBorder="1" applyAlignment="1">
      <alignment horizontal="center"/>
    </xf>
    <xf numFmtId="167" fontId="9" fillId="0" borderId="22" xfId="2" applyNumberFormat="1" applyFont="1" applyBorder="1" applyAlignment="1">
      <alignment horizontal="right"/>
    </xf>
    <xf numFmtId="164" fontId="8" fillId="0" borderId="23" xfId="2" applyFont="1" applyBorder="1" applyAlignment="1">
      <alignment horizontal="center" vertical="center"/>
    </xf>
    <xf numFmtId="164" fontId="8" fillId="0" borderId="24" xfId="2" applyFont="1" applyBorder="1" applyAlignment="1">
      <alignment horizontal="center"/>
    </xf>
    <xf numFmtId="164" fontId="10" fillId="0" borderId="24" xfId="2" applyFont="1" applyBorder="1" applyAlignment="1">
      <alignment horizontal="center"/>
    </xf>
    <xf numFmtId="164" fontId="8" fillId="0" borderId="25" xfId="2" applyFont="1" applyBorder="1" applyAlignment="1">
      <alignment horizontal="center"/>
    </xf>
    <xf numFmtId="164" fontId="8" fillId="0" borderId="26" xfId="2" applyFont="1" applyBorder="1" applyAlignment="1">
      <alignment horizontal="center"/>
    </xf>
    <xf numFmtId="164" fontId="8" fillId="0" borderId="27" xfId="2" applyFont="1" applyBorder="1" applyAlignment="1">
      <alignment horizontal="center"/>
    </xf>
    <xf numFmtId="164" fontId="8" fillId="0" borderId="28" xfId="2" applyFont="1" applyBorder="1" applyAlignment="1">
      <alignment horizontal="center" vertical="center"/>
    </xf>
    <xf numFmtId="164" fontId="8" fillId="0" borderId="29" xfId="2" applyFont="1" applyBorder="1" applyAlignment="1">
      <alignment horizontal="center"/>
    </xf>
    <xf numFmtId="166" fontId="9" fillId="0" borderId="30" xfId="2" applyNumberFormat="1" applyFont="1" applyBorder="1" applyAlignment="1">
      <alignment horizontal="right"/>
    </xf>
    <xf numFmtId="164" fontId="9" fillId="0" borderId="31" xfId="2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5" fontId="9" fillId="0" borderId="31" xfId="2" applyNumberFormat="1" applyFont="1" applyBorder="1" applyAlignment="1">
      <alignment horizontal="center"/>
    </xf>
    <xf numFmtId="165" fontId="8" fillId="0" borderId="31" xfId="2" applyNumberFormat="1" applyFont="1" applyBorder="1" applyAlignment="1">
      <alignment horizontal="center"/>
    </xf>
    <xf numFmtId="165" fontId="8" fillId="0" borderId="32" xfId="2" applyNumberFormat="1" applyFont="1" applyBorder="1" applyAlignment="1">
      <alignment horizontal="center"/>
    </xf>
    <xf numFmtId="165" fontId="8" fillId="0" borderId="33" xfId="2" applyNumberFormat="1" applyFont="1" applyBorder="1" applyAlignment="1">
      <alignment horizontal="center"/>
    </xf>
    <xf numFmtId="167" fontId="8" fillId="0" borderId="34" xfId="2" applyNumberFormat="1" applyFont="1" applyBorder="1" applyAlignment="1">
      <alignment horizontal="right"/>
    </xf>
    <xf numFmtId="166" fontId="9" fillId="0" borderId="35" xfId="2" applyNumberFormat="1" applyFont="1" applyBorder="1" applyAlignment="1">
      <alignment horizontal="right"/>
    </xf>
    <xf numFmtId="164" fontId="7" fillId="0" borderId="36" xfId="2" applyFont="1" applyBorder="1" applyAlignment="1">
      <alignment horizontal="left"/>
    </xf>
    <xf numFmtId="164" fontId="7" fillId="0" borderId="36" xfId="2" applyFont="1" applyBorder="1" applyAlignment="1">
      <alignment horizontal="center"/>
    </xf>
    <xf numFmtId="164" fontId="9" fillId="0" borderId="36" xfId="2" applyFont="1" applyBorder="1" applyAlignment="1">
      <alignment horizontal="center"/>
    </xf>
    <xf numFmtId="165" fontId="9" fillId="0" borderId="37" xfId="2" applyNumberFormat="1" applyFont="1" applyBorder="1" applyAlignment="1">
      <alignment horizontal="center"/>
    </xf>
    <xf numFmtId="165" fontId="9" fillId="0" borderId="36" xfId="2" applyNumberFormat="1" applyFont="1" applyBorder="1" applyAlignment="1">
      <alignment horizontal="center"/>
    </xf>
    <xf numFmtId="165" fontId="8" fillId="0" borderId="36" xfId="2" applyNumberFormat="1" applyFont="1" applyBorder="1" applyAlignment="1">
      <alignment horizontal="center"/>
    </xf>
    <xf numFmtId="165" fontId="8" fillId="0" borderId="38" xfId="2" applyNumberFormat="1" applyFont="1" applyBorder="1" applyAlignment="1">
      <alignment horizontal="center"/>
    </xf>
    <xf numFmtId="165" fontId="8" fillId="0" borderId="39" xfId="2" applyNumberFormat="1" applyFont="1" applyBorder="1" applyAlignment="1">
      <alignment horizontal="center"/>
    </xf>
    <xf numFmtId="167" fontId="9" fillId="0" borderId="40" xfId="2" applyNumberFormat="1" applyFont="1" applyBorder="1" applyAlignment="1">
      <alignment horizontal="right"/>
    </xf>
    <xf numFmtId="164" fontId="8" fillId="0" borderId="31" xfId="2" applyFont="1" applyBorder="1" applyAlignment="1">
      <alignment horizontal="center"/>
    </xf>
    <xf numFmtId="164" fontId="8" fillId="0" borderId="31" xfId="2" applyFont="1" applyBorder="1" applyAlignment="1">
      <alignment horizontal="left"/>
    </xf>
    <xf numFmtId="164" fontId="7" fillId="0" borderId="31" xfId="2" applyFont="1" applyBorder="1" applyAlignment="1">
      <alignment horizontal="left"/>
    </xf>
    <xf numFmtId="164" fontId="7" fillId="0" borderId="31" xfId="2" applyFont="1" applyBorder="1" applyAlignment="1">
      <alignment horizontal="center"/>
    </xf>
    <xf numFmtId="164" fontId="8" fillId="0" borderId="36" xfId="2" applyFont="1" applyBorder="1" applyAlignment="1">
      <alignment horizontal="center"/>
    </xf>
    <xf numFmtId="164" fontId="15" fillId="0" borderId="36" xfId="2" applyFont="1" applyBorder="1" applyAlignment="1">
      <alignment horizontal="left"/>
    </xf>
    <xf numFmtId="164" fontId="16" fillId="0" borderId="36" xfId="2" applyFont="1" applyBorder="1" applyAlignment="1">
      <alignment horizontal="center"/>
    </xf>
    <xf numFmtId="164" fontId="7" fillId="0" borderId="1" xfId="2" applyFont="1" applyBorder="1" applyAlignment="1">
      <alignment horizontal="left"/>
    </xf>
    <xf numFmtId="164" fontId="7" fillId="0" borderId="1" xfId="2" applyFont="1" applyBorder="1" applyAlignment="1">
      <alignment horizontal="center"/>
    </xf>
    <xf numFmtId="164" fontId="15" fillId="0" borderId="31" xfId="2" applyFont="1" applyBorder="1" applyAlignment="1">
      <alignment horizontal="left"/>
    </xf>
    <xf numFmtId="164" fontId="16" fillId="0" borderId="31" xfId="2" applyFont="1" applyBorder="1" applyAlignment="1">
      <alignment horizontal="center"/>
    </xf>
    <xf numFmtId="164" fontId="17" fillId="0" borderId="1" xfId="2" applyFont="1" applyBorder="1" applyAlignment="1">
      <alignment horizontal="left"/>
    </xf>
    <xf numFmtId="164" fontId="15" fillId="0" borderId="1" xfId="2" applyFont="1" applyBorder="1" applyAlignment="1">
      <alignment horizontal="left"/>
    </xf>
    <xf numFmtId="164" fontId="16" fillId="0" borderId="1" xfId="2" applyFont="1" applyBorder="1" applyAlignment="1">
      <alignment horizontal="center"/>
    </xf>
    <xf numFmtId="164" fontId="8" fillId="0" borderId="11" xfId="2" applyFont="1" applyBorder="1" applyAlignment="1">
      <alignment horizontal="center"/>
    </xf>
    <xf numFmtId="164" fontId="8" fillId="0" borderId="11" xfId="2" applyFont="1" applyBorder="1" applyAlignment="1">
      <alignment horizontal="left"/>
    </xf>
    <xf numFmtId="165" fontId="8" fillId="0" borderId="44" xfId="2" applyNumberFormat="1" applyFont="1" applyBorder="1" applyAlignment="1">
      <alignment horizontal="center"/>
    </xf>
    <xf numFmtId="164" fontId="18" fillId="0" borderId="1" xfId="2" applyFont="1" applyBorder="1" applyAlignment="1">
      <alignment horizontal="center"/>
    </xf>
    <xf numFmtId="164" fontId="18" fillId="0" borderId="31" xfId="2" applyFont="1" applyBorder="1" applyAlignment="1">
      <alignment horizontal="center"/>
    </xf>
    <xf numFmtId="164" fontId="19" fillId="0" borderId="36" xfId="2" applyFont="1" applyBorder="1" applyAlignment="1">
      <alignment horizontal="center"/>
    </xf>
    <xf numFmtId="168" fontId="20" fillId="0" borderId="0" xfId="2" applyNumberFormat="1" applyFont="1"/>
    <xf numFmtId="168" fontId="21" fillId="0" borderId="0" xfId="2" applyNumberFormat="1" applyFont="1"/>
    <xf numFmtId="168" fontId="22" fillId="0" borderId="0" xfId="2" applyNumberFormat="1" applyFont="1"/>
    <xf numFmtId="164" fontId="13" fillId="0" borderId="41" xfId="2" applyFont="1" applyFill="1" applyBorder="1" applyAlignment="1">
      <alignment horizontal="left"/>
    </xf>
    <xf numFmtId="164" fontId="13" fillId="0" borderId="31" xfId="2" applyFont="1" applyFill="1" applyBorder="1" applyAlignment="1">
      <alignment horizontal="left"/>
    </xf>
    <xf numFmtId="164" fontId="13" fillId="0" borderId="3" xfId="2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horizontal="left"/>
    </xf>
    <xf numFmtId="164" fontId="12" fillId="0" borderId="0" xfId="2" applyFont="1" applyFill="1" applyBorder="1" applyAlignment="1">
      <alignment horizontal="center"/>
    </xf>
    <xf numFmtId="164" fontId="12" fillId="0" borderId="0" xfId="2" applyFont="1" applyFill="1" applyBorder="1" applyAlignment="1">
      <alignment horizontal="right"/>
    </xf>
    <xf numFmtId="164" fontId="11" fillId="0" borderId="42" xfId="2" applyFont="1" applyFill="1" applyBorder="1" applyAlignment="1">
      <alignment horizontal="center"/>
    </xf>
    <xf numFmtId="164" fontId="11" fillId="0" borderId="43" xfId="2" applyFont="1" applyFill="1" applyBorder="1" applyAlignment="1">
      <alignment horizontal="center"/>
    </xf>
  </cellXfs>
  <cellStyles count="7">
    <cellStyle name="ConditionalStyle_1" xfId="1"/>
    <cellStyle name="Excel Built-in Normal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20" workbookViewId="0">
      <selection activeCell="N6" sqref="N6"/>
    </sheetView>
  </sheetViews>
  <sheetFormatPr defaultColWidth="8" defaultRowHeight="12.75"/>
  <cols>
    <col min="1" max="1" width="5.875" style="4" customWidth="1"/>
    <col min="2" max="2" width="16.125" style="4" customWidth="1"/>
    <col min="3" max="3" width="5.375" style="4" customWidth="1"/>
    <col min="4" max="4" width="13.875" style="4" customWidth="1"/>
    <col min="5" max="5" width="4.25" style="4" customWidth="1"/>
    <col min="6" max="6" width="4.875" style="4" customWidth="1"/>
    <col min="7" max="7" width="5.25" style="4" customWidth="1"/>
    <col min="8" max="8" width="4.75" style="4" customWidth="1"/>
    <col min="9" max="9" width="4.375" style="4" customWidth="1"/>
    <col min="10" max="10" width="4.5" style="4" customWidth="1"/>
    <col min="11" max="11" width="4.25" style="4" customWidth="1"/>
    <col min="12" max="12" width="5.25" style="4" customWidth="1"/>
    <col min="13" max="13" width="4.625" style="4" customWidth="1"/>
    <col min="14" max="14" width="7.625" style="4" customWidth="1"/>
    <col min="15" max="15" width="9.875" style="5" customWidth="1"/>
    <col min="16" max="16384" width="8" style="4"/>
  </cols>
  <sheetData>
    <row r="1" spans="1:15" s="2" customFormat="1" ht="27.75" customHeight="1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1:15" ht="22.5" customHeight="1">
      <c r="A2" s="92" t="s">
        <v>22</v>
      </c>
      <c r="B2" s="92"/>
      <c r="C2" s="93" t="s">
        <v>50</v>
      </c>
      <c r="D2" s="93"/>
      <c r="E2" s="93"/>
      <c r="F2" s="93"/>
      <c r="G2" s="93"/>
      <c r="H2" s="93"/>
      <c r="I2" s="93"/>
      <c r="J2" s="93"/>
      <c r="K2" s="93"/>
      <c r="L2" s="94" t="s">
        <v>21</v>
      </c>
      <c r="M2" s="94"/>
      <c r="N2" s="94"/>
      <c r="O2" s="3"/>
    </row>
    <row r="3" spans="1:15" ht="14.25" customHeight="1" thickBot="1"/>
    <row r="4" spans="1:15" ht="13.5" thickTop="1">
      <c r="A4" s="17" t="s">
        <v>0</v>
      </c>
      <c r="B4" s="18" t="s">
        <v>1</v>
      </c>
      <c r="C4" s="19" t="s">
        <v>2</v>
      </c>
      <c r="D4" s="20" t="s">
        <v>3</v>
      </c>
      <c r="E4" s="95" t="s">
        <v>4</v>
      </c>
      <c r="F4" s="95"/>
      <c r="G4" s="95"/>
      <c r="H4" s="95"/>
      <c r="I4" s="95" t="s">
        <v>5</v>
      </c>
      <c r="J4" s="95"/>
      <c r="K4" s="95"/>
      <c r="L4" s="96"/>
      <c r="M4" s="33" t="s">
        <v>6</v>
      </c>
      <c r="N4" s="27" t="s">
        <v>7</v>
      </c>
    </row>
    <row r="5" spans="1:15" ht="13.5" thickBot="1">
      <c r="A5" s="39"/>
      <c r="B5" s="40" t="s">
        <v>8</v>
      </c>
      <c r="C5" s="41" t="s">
        <v>9</v>
      </c>
      <c r="D5" s="40"/>
      <c r="E5" s="42" t="s">
        <v>10</v>
      </c>
      <c r="F5" s="43" t="s">
        <v>11</v>
      </c>
      <c r="G5" s="44" t="s">
        <v>12</v>
      </c>
      <c r="H5" s="43" t="s">
        <v>13</v>
      </c>
      <c r="I5" s="44" t="s">
        <v>10</v>
      </c>
      <c r="J5" s="43" t="s">
        <v>11</v>
      </c>
      <c r="K5" s="44" t="s">
        <v>12</v>
      </c>
      <c r="L5" s="42" t="s">
        <v>13</v>
      </c>
      <c r="M5" s="45"/>
      <c r="N5" s="46"/>
    </row>
    <row r="6" spans="1:15">
      <c r="A6" s="22"/>
      <c r="B6" s="36" t="s">
        <v>17</v>
      </c>
      <c r="C6" s="37">
        <v>2001</v>
      </c>
      <c r="D6" s="13"/>
      <c r="E6" s="14"/>
      <c r="F6" s="15"/>
      <c r="G6" s="14"/>
      <c r="H6" s="16"/>
      <c r="I6" s="14"/>
      <c r="J6" s="15"/>
      <c r="K6" s="14"/>
      <c r="L6" s="32"/>
      <c r="M6" s="35"/>
      <c r="N6" s="38"/>
    </row>
    <row r="7" spans="1:15">
      <c r="A7" s="21">
        <v>43</v>
      </c>
      <c r="B7" s="11" t="s">
        <v>25</v>
      </c>
      <c r="C7" s="7">
        <v>2001</v>
      </c>
      <c r="D7" s="82" t="s">
        <v>51</v>
      </c>
      <c r="E7" s="8">
        <v>20</v>
      </c>
      <c r="F7" s="9">
        <v>25</v>
      </c>
      <c r="G7" s="8">
        <v>-32</v>
      </c>
      <c r="H7" s="10">
        <f>IF(MAX(E7:G7)&lt;0,0,MAX(E7:G7))</f>
        <v>25</v>
      </c>
      <c r="I7" s="8">
        <v>30</v>
      </c>
      <c r="J7" s="9">
        <v>35</v>
      </c>
      <c r="K7" s="9">
        <v>40</v>
      </c>
      <c r="L7" s="10">
        <f>IF(MAX(I7:K7)&lt;0,0,MAX(I7:K7))</f>
        <v>40</v>
      </c>
      <c r="M7" s="34">
        <f>H7+L7</f>
        <v>65</v>
      </c>
      <c r="N7" s="30">
        <f>IF(ISNUMBER(A7),(IF(174.393&lt;A7,M7,TRUNC(10^(0.794358141*((LOG((A7/174.393)/LOG(10))*(LOG((A7/174.393)/LOG(10)))))),4)*M7)),0)+P7</f>
        <v>127.82249999999999</v>
      </c>
    </row>
    <row r="8" spans="1:15" hidden="1">
      <c r="A8" s="21"/>
      <c r="B8" s="11"/>
      <c r="C8" s="7"/>
      <c r="D8" s="6"/>
      <c r="E8" s="8"/>
      <c r="F8" s="9"/>
      <c r="G8" s="8"/>
      <c r="H8" s="10">
        <v>0</v>
      </c>
      <c r="I8" s="8"/>
      <c r="J8" s="9"/>
      <c r="K8" s="8"/>
      <c r="L8" s="31">
        <v>0</v>
      </c>
      <c r="M8" s="34">
        <v>0</v>
      </c>
      <c r="N8" s="28">
        <v>0</v>
      </c>
    </row>
    <row r="9" spans="1:15" hidden="1">
      <c r="A9" s="21"/>
      <c r="B9" s="11"/>
      <c r="C9" s="7"/>
      <c r="D9" s="6"/>
      <c r="E9" s="8"/>
      <c r="F9" s="9"/>
      <c r="G9" s="8"/>
      <c r="H9" s="10">
        <v>0</v>
      </c>
      <c r="I9" s="8"/>
      <c r="J9" s="9"/>
      <c r="K9" s="8"/>
      <c r="L9" s="31">
        <v>0</v>
      </c>
      <c r="M9" s="34">
        <v>0</v>
      </c>
      <c r="N9" s="28">
        <v>0</v>
      </c>
    </row>
    <row r="10" spans="1:15" hidden="1">
      <c r="A10" s="21"/>
      <c r="B10" s="12"/>
      <c r="C10" s="7"/>
      <c r="D10" s="6"/>
      <c r="E10" s="8"/>
      <c r="F10" s="9"/>
      <c r="G10" s="8"/>
      <c r="H10" s="10">
        <v>0</v>
      </c>
      <c r="I10" s="8"/>
      <c r="J10" s="9"/>
      <c r="K10" s="8"/>
      <c r="L10" s="31">
        <v>0</v>
      </c>
      <c r="M10" s="34">
        <v>0</v>
      </c>
      <c r="N10" s="28">
        <v>0</v>
      </c>
    </row>
    <row r="11" spans="1:15" ht="16.5" hidden="1" customHeight="1">
      <c r="A11" s="21"/>
      <c r="B11" s="12"/>
      <c r="C11" s="7"/>
      <c r="D11" s="7"/>
      <c r="E11" s="8"/>
      <c r="F11" s="9"/>
      <c r="G11" s="8"/>
      <c r="H11" s="10">
        <v>0</v>
      </c>
      <c r="I11" s="8"/>
      <c r="J11" s="9"/>
      <c r="K11" s="8"/>
      <c r="L11" s="31">
        <v>0</v>
      </c>
      <c r="M11" s="34">
        <v>0</v>
      </c>
      <c r="N11" s="28">
        <v>0</v>
      </c>
    </row>
    <row r="12" spans="1:15" ht="13.5" thickBot="1">
      <c r="A12" s="47"/>
      <c r="B12" s="67" t="s">
        <v>14</v>
      </c>
      <c r="C12" s="68">
        <v>2001</v>
      </c>
      <c r="D12" s="48"/>
      <c r="E12" s="49"/>
      <c r="F12" s="50"/>
      <c r="G12" s="49"/>
      <c r="H12" s="51"/>
      <c r="I12" s="49"/>
      <c r="J12" s="50"/>
      <c r="K12" s="49"/>
      <c r="L12" s="52"/>
      <c r="M12" s="53"/>
      <c r="N12" s="54"/>
    </row>
    <row r="13" spans="1:15" ht="13.5" thickBot="1">
      <c r="A13" s="55">
        <v>71</v>
      </c>
      <c r="B13" s="70" t="s">
        <v>26</v>
      </c>
      <c r="C13" s="71">
        <v>2001</v>
      </c>
      <c r="D13" s="69" t="s">
        <v>27</v>
      </c>
      <c r="E13" s="59">
        <v>-40</v>
      </c>
      <c r="F13" s="60">
        <v>40</v>
      </c>
      <c r="G13" s="59">
        <v>-47</v>
      </c>
      <c r="H13" s="10">
        <f>IF(MAX(E13:G13)&lt;0,0,MAX(E13:G13))</f>
        <v>40</v>
      </c>
      <c r="I13" s="59">
        <v>50</v>
      </c>
      <c r="J13" s="60">
        <v>55</v>
      </c>
      <c r="K13" s="59">
        <v>60</v>
      </c>
      <c r="L13" s="81">
        <f>IF(MAX(I13:K13)&lt;0,0,MAX(I13:K13))</f>
        <v>60</v>
      </c>
      <c r="M13" s="34">
        <f>H13+L13</f>
        <v>100</v>
      </c>
      <c r="N13" s="30">
        <f t="shared" ref="N13:N16" si="0">IF(ISNUMBER(A13),(IF(174.393&lt;A13,M13,TRUNC(10^(0.794358141*((LOG((A13/174.393)/LOG(10))*(LOG((A13/174.393)/LOG(10)))))),4)*M13)),0)+P13</f>
        <v>132.12</v>
      </c>
      <c r="O13" s="85" t="s">
        <v>45</v>
      </c>
    </row>
    <row r="14" spans="1:15" ht="14.45" customHeight="1">
      <c r="A14" s="21"/>
      <c r="B14" s="72" t="s">
        <v>41</v>
      </c>
      <c r="C14" s="73">
        <v>2000</v>
      </c>
      <c r="D14" s="6"/>
      <c r="E14" s="8"/>
      <c r="F14" s="9"/>
      <c r="G14" s="8"/>
      <c r="H14" s="10"/>
      <c r="I14" s="8"/>
      <c r="J14" s="9"/>
      <c r="K14" s="8"/>
      <c r="L14" s="16"/>
      <c r="M14" s="34"/>
      <c r="N14" s="30"/>
    </row>
    <row r="15" spans="1:15" hidden="1">
      <c r="A15" s="21"/>
      <c r="B15" s="11"/>
      <c r="C15" s="7"/>
      <c r="D15" s="6"/>
      <c r="E15" s="8"/>
      <c r="F15" s="9"/>
      <c r="G15" s="8"/>
      <c r="H15" s="10"/>
      <c r="I15" s="8"/>
      <c r="J15" s="9"/>
      <c r="K15" s="8"/>
      <c r="L15" s="10">
        <f t="shared" ref="L15:L16" si="1">IF(MAX(I15:K15)&lt;0,0,MAX(I15:K15))</f>
        <v>0</v>
      </c>
      <c r="M15" s="34">
        <v>0</v>
      </c>
      <c r="N15" s="30">
        <f t="shared" si="0"/>
        <v>0</v>
      </c>
    </row>
    <row r="16" spans="1:15" hidden="1">
      <c r="A16" s="21"/>
      <c r="B16" s="11"/>
      <c r="C16" s="7"/>
      <c r="D16" s="6"/>
      <c r="E16" s="8"/>
      <c r="F16" s="9"/>
      <c r="G16" s="8"/>
      <c r="H16" s="10">
        <v>0</v>
      </c>
      <c r="I16" s="8"/>
      <c r="J16" s="9"/>
      <c r="K16" s="8"/>
      <c r="L16" s="10">
        <f t="shared" si="1"/>
        <v>0</v>
      </c>
      <c r="M16" s="34">
        <v>0</v>
      </c>
      <c r="N16" s="30">
        <f t="shared" si="0"/>
        <v>0</v>
      </c>
    </row>
    <row r="17" spans="1:15" ht="14.45" customHeight="1">
      <c r="A17" s="21">
        <v>57</v>
      </c>
      <c r="B17" s="77" t="s">
        <v>42</v>
      </c>
      <c r="C17" s="78">
        <v>2000</v>
      </c>
      <c r="D17" s="6" t="s">
        <v>27</v>
      </c>
      <c r="E17" s="8">
        <v>31</v>
      </c>
      <c r="F17" s="9">
        <v>36</v>
      </c>
      <c r="G17" s="8">
        <v>-41</v>
      </c>
      <c r="H17" s="10">
        <f>IF(MAX(E17:G17)&lt;0,0,MAX(E17:G17))</f>
        <v>36</v>
      </c>
      <c r="I17" s="8">
        <v>40</v>
      </c>
      <c r="J17" s="9">
        <v>45</v>
      </c>
      <c r="K17" s="8">
        <v>50</v>
      </c>
      <c r="L17" s="10">
        <f>IF(MAX(I17:K17)&lt;0,0,MAX(I17:K17))</f>
        <v>50</v>
      </c>
      <c r="M17" s="34">
        <f>H17+L17</f>
        <v>86</v>
      </c>
      <c r="N17" s="30">
        <f t="shared" ref="N17" si="2">IF(ISNUMBER(A17),(IF(174.393&lt;A17,M17,TRUNC(10^(0.794358141*((LOG((A17/174.393)/LOG(10))*(LOG((A17/174.393)/LOG(10)))))),4)*M17)),0)+P17</f>
        <v>132.38840000000002</v>
      </c>
      <c r="O17" s="87" t="s">
        <v>47</v>
      </c>
    </row>
    <row r="18" spans="1:15" ht="15" customHeight="1">
      <c r="A18" s="21">
        <v>47.7</v>
      </c>
      <c r="B18" s="11" t="s">
        <v>43</v>
      </c>
      <c r="C18" s="7">
        <v>2000</v>
      </c>
      <c r="D18" s="6" t="s">
        <v>44</v>
      </c>
      <c r="E18" s="8">
        <v>31</v>
      </c>
      <c r="F18" s="9">
        <v>34</v>
      </c>
      <c r="G18" s="8">
        <v>36</v>
      </c>
      <c r="H18" s="10">
        <f>IF(MAX(E18:G18)&lt;0,0,MAX(E18:G18))</f>
        <v>36</v>
      </c>
      <c r="I18" s="8">
        <v>45</v>
      </c>
      <c r="J18" s="9">
        <v>48</v>
      </c>
      <c r="K18" s="8">
        <v>50</v>
      </c>
      <c r="L18" s="10">
        <f>IF(MAX(I18:K18)&lt;0,0,MAX(I18:K18))</f>
        <v>50</v>
      </c>
      <c r="M18" s="34">
        <f>H18+L18</f>
        <v>86</v>
      </c>
      <c r="N18" s="30">
        <f t="shared" ref="N18" si="3">IF(ISNUMBER(A18),(IF(174.393&lt;A18,M18,TRUNC(10^(0.794358141*((LOG((A18/174.393)/LOG(10))*(LOG((A18/174.393)/LOG(10)))))),4)*M18)),0)+P18</f>
        <v>153.5616</v>
      </c>
      <c r="O18" s="86" t="s">
        <v>46</v>
      </c>
    </row>
    <row r="19" spans="1:15" ht="15" customHeight="1" thickBot="1">
      <c r="A19" s="47">
        <v>58.2</v>
      </c>
      <c r="B19" s="66" t="s">
        <v>16</v>
      </c>
      <c r="C19" s="48">
        <v>2000</v>
      </c>
      <c r="D19" s="83" t="s">
        <v>28</v>
      </c>
      <c r="E19" s="49">
        <v>65</v>
      </c>
      <c r="F19" s="50">
        <v>67</v>
      </c>
      <c r="G19" s="49">
        <v>69</v>
      </c>
      <c r="H19" s="10">
        <f>IF(MAX(E19:G19)&lt;0,0,MAX(E19:G19))</f>
        <v>69</v>
      </c>
      <c r="I19" s="49">
        <v>85</v>
      </c>
      <c r="J19" s="50">
        <v>89</v>
      </c>
      <c r="K19" s="49">
        <v>90</v>
      </c>
      <c r="L19" s="10">
        <f>IF(MAX(I19:K19)&lt;0,0,MAX(I19:K19))</f>
        <v>90</v>
      </c>
      <c r="M19" s="34">
        <f>H19+L19</f>
        <v>159</v>
      </c>
      <c r="N19" s="30">
        <f>IF(ISNUMBER(A19),(IF(174.393&lt;A19,M19,TRUNC(10^(0.794358141*((LOG((A19/174.393)/LOG(10))*(LOG((A19/174.393)/LOG(10)))))),4)*M19)),0)+P19</f>
        <v>240.88499999999999</v>
      </c>
      <c r="O19" s="85" t="s">
        <v>45</v>
      </c>
    </row>
    <row r="20" spans="1:15" ht="15" customHeight="1">
      <c r="A20" s="55"/>
      <c r="B20" s="56" t="s">
        <v>37</v>
      </c>
      <c r="C20" s="57">
        <v>1999</v>
      </c>
      <c r="D20" s="58"/>
      <c r="E20" s="59"/>
      <c r="F20" s="60"/>
      <c r="G20" s="59"/>
      <c r="H20" s="61"/>
      <c r="I20" s="59"/>
      <c r="J20" s="60"/>
      <c r="K20" s="59"/>
      <c r="L20" s="62"/>
      <c r="M20" s="63"/>
      <c r="N20" s="64"/>
    </row>
    <row r="21" spans="1:15">
      <c r="A21" s="21">
        <v>79.400000000000006</v>
      </c>
      <c r="B21" s="11" t="s">
        <v>30</v>
      </c>
      <c r="C21" s="7">
        <v>1999</v>
      </c>
      <c r="D21" s="6" t="s">
        <v>15</v>
      </c>
      <c r="E21" s="8">
        <v>55</v>
      </c>
      <c r="F21" s="9">
        <v>60</v>
      </c>
      <c r="G21" s="8">
        <v>-65</v>
      </c>
      <c r="H21" s="10">
        <f t="shared" ref="H21:H25" si="4">IF(MAX(E21:G21)&lt;0,0,MAX(E21:G21))</f>
        <v>60</v>
      </c>
      <c r="I21" s="8">
        <v>77</v>
      </c>
      <c r="J21" s="9">
        <v>82</v>
      </c>
      <c r="K21" s="8">
        <v>-87</v>
      </c>
      <c r="L21" s="10">
        <f>IF(MAX(I21:K21)&lt;0,0,MAX(I21:K21))</f>
        <v>82</v>
      </c>
      <c r="M21" s="34">
        <f>H21+L21</f>
        <v>142</v>
      </c>
      <c r="N21" s="30">
        <f>IF(ISNUMBER(A21),(IF(174.393&lt;A21,M21,TRUNC(10^(0.794358141*((LOG((A21/174.393)/LOG(10))*(LOG((A21/174.393)/LOG(10)))))),4)*M21)),0)+P21</f>
        <v>175.79599999999999</v>
      </c>
      <c r="O21" s="5" t="s">
        <v>49</v>
      </c>
    </row>
    <row r="22" spans="1:15" hidden="1">
      <c r="A22" s="21"/>
      <c r="B22" s="11"/>
      <c r="C22" s="7"/>
      <c r="D22" s="6"/>
      <c r="E22" s="8"/>
      <c r="F22" s="9"/>
      <c r="G22" s="8"/>
      <c r="H22" s="10">
        <f t="shared" si="4"/>
        <v>0</v>
      </c>
      <c r="I22" s="8"/>
      <c r="J22" s="9"/>
      <c r="K22" s="8"/>
      <c r="L22" s="31">
        <v>0</v>
      </c>
      <c r="M22" s="34">
        <v>0</v>
      </c>
      <c r="N22" s="30">
        <f t="shared" ref="N22:N29" si="5">IF(ISNUMBER(A22),(IF(174.393&lt;A22,M22,TRUNC(10^(0.794358141*((LOG((A22/174.393)/LOG(10))*(LOG((A22/174.393)/LOG(10)))))),4)*M22)),0)+P22</f>
        <v>0</v>
      </c>
    </row>
    <row r="23" spans="1:15" hidden="1">
      <c r="A23" s="21"/>
      <c r="B23" s="12"/>
      <c r="C23" s="7"/>
      <c r="D23" s="7"/>
      <c r="E23" s="8"/>
      <c r="F23" s="9"/>
      <c r="G23" s="8"/>
      <c r="H23" s="10">
        <f t="shared" si="4"/>
        <v>0</v>
      </c>
      <c r="I23" s="8"/>
      <c r="J23" s="9"/>
      <c r="K23" s="8"/>
      <c r="L23" s="31">
        <v>0</v>
      </c>
      <c r="M23" s="34">
        <v>0</v>
      </c>
      <c r="N23" s="30">
        <f t="shared" si="5"/>
        <v>0</v>
      </c>
    </row>
    <row r="24" spans="1:15" ht="15" hidden="1" customHeight="1">
      <c r="A24" s="21"/>
      <c r="B24" s="12"/>
      <c r="C24" s="7"/>
      <c r="D24" s="6"/>
      <c r="E24" s="8"/>
      <c r="F24" s="9"/>
      <c r="G24" s="8"/>
      <c r="H24" s="10">
        <f t="shared" si="4"/>
        <v>0</v>
      </c>
      <c r="I24" s="8"/>
      <c r="J24" s="9"/>
      <c r="K24" s="8"/>
      <c r="L24" s="31">
        <v>0</v>
      </c>
      <c r="M24" s="34">
        <v>0</v>
      </c>
      <c r="N24" s="30">
        <f t="shared" si="5"/>
        <v>0</v>
      </c>
    </row>
    <row r="25" spans="1:15" ht="16.5" hidden="1" customHeight="1">
      <c r="A25" s="21"/>
      <c r="B25" s="12"/>
      <c r="C25" s="7"/>
      <c r="D25" s="7"/>
      <c r="E25" s="8"/>
      <c r="F25" s="9"/>
      <c r="G25" s="8"/>
      <c r="H25" s="10">
        <f t="shared" si="4"/>
        <v>0</v>
      </c>
      <c r="I25" s="8"/>
      <c r="J25" s="9"/>
      <c r="K25" s="8"/>
      <c r="L25" s="31">
        <v>0</v>
      </c>
      <c r="M25" s="34">
        <v>0</v>
      </c>
      <c r="N25" s="30">
        <f t="shared" si="5"/>
        <v>0</v>
      </c>
    </row>
    <row r="26" spans="1:15" ht="13.5" customHeight="1" thickBot="1">
      <c r="A26" s="47">
        <v>80.8</v>
      </c>
      <c r="B26" s="74" t="s">
        <v>19</v>
      </c>
      <c r="C26" s="75">
        <v>1999</v>
      </c>
      <c r="D26" s="83" t="s">
        <v>28</v>
      </c>
      <c r="E26" s="49">
        <v>60</v>
      </c>
      <c r="F26" s="50">
        <v>62</v>
      </c>
      <c r="G26" s="49">
        <v>64</v>
      </c>
      <c r="H26" s="10">
        <f>IF(MAX(E26:G26)&lt;0,0,MAX(E26:G26))</f>
        <v>64</v>
      </c>
      <c r="I26" s="49">
        <v>80</v>
      </c>
      <c r="J26" s="50">
        <v>83</v>
      </c>
      <c r="K26" s="49">
        <v>85</v>
      </c>
      <c r="L26" s="10">
        <f>IF(MAX(I26:K26)&lt;0,0,MAX(I26:K26))</f>
        <v>85</v>
      </c>
      <c r="M26" s="34">
        <f>H26+L26</f>
        <v>149</v>
      </c>
      <c r="N26" s="30">
        <f t="shared" si="5"/>
        <v>182.74849999999998</v>
      </c>
      <c r="O26" s="5" t="s">
        <v>48</v>
      </c>
    </row>
    <row r="27" spans="1:15">
      <c r="A27" s="55">
        <v>76</v>
      </c>
      <c r="B27" s="70" t="s">
        <v>31</v>
      </c>
      <c r="C27" s="71">
        <v>1999</v>
      </c>
      <c r="D27" s="69" t="s">
        <v>15</v>
      </c>
      <c r="E27" s="59">
        <v>93</v>
      </c>
      <c r="F27" s="60">
        <v>-97</v>
      </c>
      <c r="G27" s="59">
        <v>97</v>
      </c>
      <c r="H27" s="10">
        <f>IF(MAX(E27:G27)&lt;0,0,MAX(E27:G27))</f>
        <v>97</v>
      </c>
      <c r="I27" s="59">
        <v>106</v>
      </c>
      <c r="J27" s="60">
        <v>113</v>
      </c>
      <c r="K27" s="59">
        <v>-118</v>
      </c>
      <c r="L27" s="10">
        <f>IF(MAX(I27:K27)&lt;0,0,MAX(I27:K27))</f>
        <v>113</v>
      </c>
      <c r="M27" s="34">
        <f>H27+L27</f>
        <v>210</v>
      </c>
      <c r="N27" s="30">
        <f t="shared" si="5"/>
        <v>266.40600000000001</v>
      </c>
      <c r="O27" s="85" t="s">
        <v>45</v>
      </c>
    </row>
    <row r="28" spans="1:15">
      <c r="A28" s="21">
        <v>73.400000000000006</v>
      </c>
      <c r="B28" s="11" t="s">
        <v>18</v>
      </c>
      <c r="C28" s="7">
        <v>1999</v>
      </c>
      <c r="D28" s="82" t="s">
        <v>28</v>
      </c>
      <c r="E28" s="8">
        <v>84</v>
      </c>
      <c r="F28" s="9">
        <v>87</v>
      </c>
      <c r="G28" s="8">
        <v>89</v>
      </c>
      <c r="H28" s="10">
        <f>IF(MAX(E28:G28)&lt;0,0,MAX(E28:G28))</f>
        <v>89</v>
      </c>
      <c r="I28" s="8">
        <v>105</v>
      </c>
      <c r="J28" s="9">
        <v>107</v>
      </c>
      <c r="K28" s="8">
        <v>108</v>
      </c>
      <c r="L28" s="10">
        <f>IF(MAX(I28:K28)&lt;0,0,MAX(I28:K28))</f>
        <v>108</v>
      </c>
      <c r="M28" s="34">
        <f>H28+L28</f>
        <v>197</v>
      </c>
      <c r="N28" s="30">
        <f t="shared" si="5"/>
        <v>255.07559999999998</v>
      </c>
      <c r="O28" s="86" t="s">
        <v>46</v>
      </c>
    </row>
    <row r="29" spans="1:15">
      <c r="A29" s="21">
        <v>66.8</v>
      </c>
      <c r="B29" s="11" t="s">
        <v>29</v>
      </c>
      <c r="C29" s="7">
        <v>1999</v>
      </c>
      <c r="D29" s="6" t="s">
        <v>15</v>
      </c>
      <c r="E29" s="8">
        <v>55</v>
      </c>
      <c r="F29" s="9">
        <v>-60</v>
      </c>
      <c r="G29" s="8">
        <v>60</v>
      </c>
      <c r="H29" s="10">
        <f t="shared" ref="H29:H40" si="6">IF(MAX(E29:G29)&lt;0,0,MAX(E29:G29))</f>
        <v>60</v>
      </c>
      <c r="I29" s="8">
        <v>72</v>
      </c>
      <c r="J29" s="9">
        <v>-77</v>
      </c>
      <c r="K29" s="8">
        <v>77</v>
      </c>
      <c r="L29" s="10">
        <f>IF(MAX(I29:K29)&lt;0,0,MAX(I29:K29))</f>
        <v>77</v>
      </c>
      <c r="M29" s="34">
        <f>H29+L29</f>
        <v>137</v>
      </c>
      <c r="N29" s="30">
        <f t="shared" si="5"/>
        <v>188.2243</v>
      </c>
      <c r="O29" s="87" t="s">
        <v>47</v>
      </c>
    </row>
    <row r="30" spans="1:15">
      <c r="A30" s="21"/>
      <c r="B30" s="76" t="s">
        <v>38</v>
      </c>
      <c r="C30" s="73"/>
      <c r="D30" s="6"/>
      <c r="E30" s="8"/>
      <c r="F30" s="9"/>
      <c r="G30" s="8"/>
      <c r="H30" s="10"/>
      <c r="I30" s="8"/>
      <c r="J30" s="9"/>
      <c r="K30" s="8"/>
      <c r="L30" s="10"/>
      <c r="M30" s="34"/>
      <c r="N30" s="29"/>
    </row>
    <row r="31" spans="1:15" hidden="1">
      <c r="A31" s="21"/>
      <c r="B31" s="12"/>
      <c r="C31" s="7"/>
      <c r="D31" s="6"/>
      <c r="E31" s="8"/>
      <c r="F31" s="9"/>
      <c r="G31" s="8"/>
      <c r="H31" s="10">
        <f t="shared" si="6"/>
        <v>0</v>
      </c>
      <c r="I31" s="8"/>
      <c r="J31" s="9"/>
      <c r="K31" s="8"/>
      <c r="L31" s="31">
        <v>0</v>
      </c>
      <c r="M31" s="34">
        <v>0</v>
      </c>
      <c r="N31" s="29">
        <f t="shared" ref="N31:N32" si="7">IF(ISNUMBER(A31), (IF(148.026&lt; A31,M31, TRUNC(10^(0.89726074*((LOG((A31/148.026)/LOG(10))*(LOG((A31/148.026)/LOG(10)))))),4)*M31)), 0)</f>
        <v>0</v>
      </c>
    </row>
    <row r="32" spans="1:15" ht="14.25" hidden="1" customHeight="1">
      <c r="A32" s="21"/>
      <c r="B32" s="12"/>
      <c r="C32" s="7"/>
      <c r="D32" s="7"/>
      <c r="E32" s="8"/>
      <c r="F32" s="9"/>
      <c r="G32" s="8"/>
      <c r="H32" s="10">
        <f t="shared" si="6"/>
        <v>0</v>
      </c>
      <c r="I32" s="8"/>
      <c r="J32" s="9"/>
      <c r="K32" s="8"/>
      <c r="L32" s="31">
        <v>0</v>
      </c>
      <c r="M32" s="34">
        <v>0</v>
      </c>
      <c r="N32" s="29">
        <f t="shared" si="7"/>
        <v>0</v>
      </c>
    </row>
    <row r="33" spans="1:15" ht="15.75" customHeight="1" thickBot="1">
      <c r="A33" s="47">
        <v>114.3</v>
      </c>
      <c r="B33" s="66" t="s">
        <v>34</v>
      </c>
      <c r="C33" s="48">
        <v>1998</v>
      </c>
      <c r="D33" s="65" t="s">
        <v>15</v>
      </c>
      <c r="E33" s="49">
        <v>60</v>
      </c>
      <c r="F33" s="50">
        <v>-65</v>
      </c>
      <c r="G33" s="49">
        <v>-65</v>
      </c>
      <c r="H33" s="10">
        <f t="shared" si="6"/>
        <v>60</v>
      </c>
      <c r="I33" s="49">
        <v>-90</v>
      </c>
      <c r="J33" s="50">
        <v>0</v>
      </c>
      <c r="K33" s="49">
        <v>0</v>
      </c>
      <c r="L33" s="10">
        <f t="shared" ref="L33:L38" si="8">IF(MAX(I33:K33)&lt;0,0,MAX(I33:K33))</f>
        <v>0</v>
      </c>
      <c r="M33" s="34">
        <f>H33+L33</f>
        <v>60</v>
      </c>
      <c r="N33" s="30">
        <f t="shared" ref="N33:N36" si="9">IF(ISNUMBER(A33),(IF(174.393&lt;A33,M33,TRUNC(10^(0.794358141*((LOG((A33/174.393)/LOG(10))*(LOG((A33/174.393)/LOG(10)))))),4)*M33)),0)+P33</f>
        <v>63.809999999999995</v>
      </c>
      <c r="O33" s="87" t="s">
        <v>47</v>
      </c>
    </row>
    <row r="34" spans="1:15">
      <c r="A34" s="55">
        <v>79.7</v>
      </c>
      <c r="B34" s="70" t="s">
        <v>32</v>
      </c>
      <c r="C34" s="71">
        <v>1998</v>
      </c>
      <c r="D34" s="84" t="s">
        <v>28</v>
      </c>
      <c r="E34" s="59">
        <v>60</v>
      </c>
      <c r="F34" s="60">
        <v>62</v>
      </c>
      <c r="G34" s="59">
        <v>63</v>
      </c>
      <c r="H34" s="10">
        <f t="shared" si="6"/>
        <v>63</v>
      </c>
      <c r="I34" s="59">
        <v>86</v>
      </c>
      <c r="J34" s="60">
        <v>-89</v>
      </c>
      <c r="K34" s="59">
        <v>89</v>
      </c>
      <c r="L34" s="10">
        <f t="shared" si="8"/>
        <v>89</v>
      </c>
      <c r="M34" s="34">
        <f t="shared" ref="M34:M40" si="10">H34+L34</f>
        <v>152</v>
      </c>
      <c r="N34" s="30">
        <f t="shared" si="9"/>
        <v>187.79599999999999</v>
      </c>
      <c r="O34" s="86" t="s">
        <v>46</v>
      </c>
    </row>
    <row r="35" spans="1:15">
      <c r="A35" s="21">
        <v>73.7</v>
      </c>
      <c r="B35" s="11" t="s">
        <v>33</v>
      </c>
      <c r="C35" s="7">
        <v>1998</v>
      </c>
      <c r="D35" s="6" t="s">
        <v>27</v>
      </c>
      <c r="E35" s="8">
        <v>75</v>
      </c>
      <c r="F35" s="9">
        <v>-80</v>
      </c>
      <c r="G35" s="8">
        <v>-82</v>
      </c>
      <c r="H35" s="10">
        <f t="shared" si="6"/>
        <v>75</v>
      </c>
      <c r="I35" s="8">
        <v>90</v>
      </c>
      <c r="J35" s="9">
        <v>100</v>
      </c>
      <c r="K35" s="8">
        <v>-103</v>
      </c>
      <c r="L35" s="10">
        <f t="shared" si="8"/>
        <v>100</v>
      </c>
      <c r="M35" s="34">
        <f t="shared" si="10"/>
        <v>175</v>
      </c>
      <c r="N35" s="30">
        <f t="shared" si="9"/>
        <v>226.03</v>
      </c>
      <c r="O35" s="85" t="s">
        <v>45</v>
      </c>
    </row>
    <row r="36" spans="1:15">
      <c r="A36" s="21">
        <v>73.8</v>
      </c>
      <c r="B36" s="77" t="s">
        <v>39</v>
      </c>
      <c r="C36" s="78">
        <v>1997</v>
      </c>
      <c r="D36" s="6" t="s">
        <v>15</v>
      </c>
      <c r="E36" s="8">
        <v>65</v>
      </c>
      <c r="F36" s="9">
        <v>70</v>
      </c>
      <c r="G36" s="8">
        <v>75</v>
      </c>
      <c r="H36" s="10">
        <f t="shared" si="6"/>
        <v>75</v>
      </c>
      <c r="I36" s="8">
        <v>95</v>
      </c>
      <c r="J36" s="9">
        <v>-100</v>
      </c>
      <c r="K36" s="8">
        <v>100</v>
      </c>
      <c r="L36" s="10">
        <f t="shared" si="8"/>
        <v>100</v>
      </c>
      <c r="M36" s="34">
        <f t="shared" si="10"/>
        <v>175</v>
      </c>
      <c r="N36" s="30">
        <f t="shared" si="9"/>
        <v>225.85499999999999</v>
      </c>
      <c r="O36" s="87" t="s">
        <v>47</v>
      </c>
    </row>
    <row r="37" spans="1:15">
      <c r="A37" s="21">
        <v>76.400000000000006</v>
      </c>
      <c r="B37" s="11" t="s">
        <v>35</v>
      </c>
      <c r="C37" s="7">
        <v>1997</v>
      </c>
      <c r="D37" s="82" t="s">
        <v>28</v>
      </c>
      <c r="E37" s="8">
        <v>112</v>
      </c>
      <c r="F37" s="9">
        <v>115</v>
      </c>
      <c r="G37" s="8">
        <v>117</v>
      </c>
      <c r="H37" s="10">
        <f t="shared" si="6"/>
        <v>117</v>
      </c>
      <c r="I37" s="8">
        <v>134</v>
      </c>
      <c r="J37" s="9">
        <v>138</v>
      </c>
      <c r="K37" s="8">
        <v>140</v>
      </c>
      <c r="L37" s="10">
        <f t="shared" si="8"/>
        <v>140</v>
      </c>
      <c r="M37" s="34">
        <f t="shared" si="10"/>
        <v>257</v>
      </c>
      <c r="N37" s="30">
        <f>IF(ISNUMBER(A37),(IF(174.393&lt;A37,M37,TRUNC(10^(0.794358141*((LOG((A37/174.393)/LOG(10))*(LOG((A37/174.393)/LOG(10)))))),4)*M37)),0)+P37</f>
        <v>325.05359999999996</v>
      </c>
      <c r="O37" s="85" t="s">
        <v>45</v>
      </c>
    </row>
    <row r="38" spans="1:15" ht="14.25" customHeight="1">
      <c r="A38" s="21">
        <v>91.9</v>
      </c>
      <c r="B38" s="11" t="s">
        <v>36</v>
      </c>
      <c r="C38" s="7">
        <v>1997</v>
      </c>
      <c r="D38" s="6" t="s">
        <v>27</v>
      </c>
      <c r="E38" s="8">
        <v>70</v>
      </c>
      <c r="F38" s="9">
        <v>75</v>
      </c>
      <c r="G38" s="8">
        <v>78</v>
      </c>
      <c r="H38" s="10">
        <f t="shared" si="6"/>
        <v>78</v>
      </c>
      <c r="I38" s="8">
        <v>95</v>
      </c>
      <c r="J38" s="9">
        <v>100</v>
      </c>
      <c r="K38" s="8">
        <v>104</v>
      </c>
      <c r="L38" s="10">
        <f t="shared" si="8"/>
        <v>104</v>
      </c>
      <c r="M38" s="34">
        <f t="shared" si="10"/>
        <v>182</v>
      </c>
      <c r="N38" s="30">
        <f t="shared" ref="N38:N40" si="11">IF(ISNUMBER(A38),(IF(174.393&lt;A38,M38,TRUNC(10^(0.794358141*((LOG((A38/174.393)/LOG(10))*(LOG((A38/174.393)/LOG(10)))))),4)*M38)),0)+P38</f>
        <v>209.66399999999999</v>
      </c>
      <c r="O38" s="5" t="s">
        <v>48</v>
      </c>
    </row>
    <row r="39" spans="1:15" ht="15.75" hidden="1" customHeight="1">
      <c r="A39" s="21"/>
      <c r="B39" s="12"/>
      <c r="C39" s="7"/>
      <c r="D39" s="7"/>
      <c r="E39" s="8"/>
      <c r="F39" s="9"/>
      <c r="G39" s="8"/>
      <c r="H39" s="10">
        <f t="shared" si="6"/>
        <v>0</v>
      </c>
      <c r="I39" s="8"/>
      <c r="J39" s="9"/>
      <c r="K39" s="8"/>
      <c r="L39" s="31"/>
      <c r="M39" s="34">
        <f t="shared" si="10"/>
        <v>0</v>
      </c>
      <c r="N39" s="30">
        <f t="shared" si="11"/>
        <v>0</v>
      </c>
    </row>
    <row r="40" spans="1:15" ht="15.75" customHeight="1" thickBot="1">
      <c r="A40" s="23">
        <v>78.8</v>
      </c>
      <c r="B40" s="80" t="s">
        <v>40</v>
      </c>
      <c r="C40" s="24">
        <v>1997</v>
      </c>
      <c r="D40" s="79" t="s">
        <v>15</v>
      </c>
      <c r="E40" s="25">
        <v>97</v>
      </c>
      <c r="F40" s="26">
        <v>-104</v>
      </c>
      <c r="G40" s="25">
        <v>-104</v>
      </c>
      <c r="H40" s="10">
        <f t="shared" si="6"/>
        <v>97</v>
      </c>
      <c r="I40" s="25">
        <v>121</v>
      </c>
      <c r="J40" s="26">
        <v>126</v>
      </c>
      <c r="K40" s="25">
        <v>131</v>
      </c>
      <c r="L40" s="10">
        <f>IF(MAX(I40:K40)&lt;0,0,MAX(I40:K40))</f>
        <v>131</v>
      </c>
      <c r="M40" s="34">
        <f t="shared" si="10"/>
        <v>228</v>
      </c>
      <c r="N40" s="30">
        <f t="shared" si="11"/>
        <v>283.44960000000003</v>
      </c>
      <c r="O40" s="86" t="s">
        <v>46</v>
      </c>
    </row>
    <row r="41" spans="1:15" ht="13.5" customHeight="1" thickTop="1"/>
    <row r="42" spans="1:15">
      <c r="A42" s="88" t="s">
        <v>20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5">
      <c r="A43" s="89" t="s">
        <v>23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5">
      <c r="A44" s="90" t="s">
        <v>24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</sheetData>
  <mergeCells count="9">
    <mergeCell ref="A42:N42"/>
    <mergeCell ref="A43:N43"/>
    <mergeCell ref="A44:N44"/>
    <mergeCell ref="A1:N1"/>
    <mergeCell ref="A2:B2"/>
    <mergeCell ref="C2:K2"/>
    <mergeCell ref="L2:N2"/>
    <mergeCell ref="E4:H4"/>
    <mergeCell ref="I4:L4"/>
  </mergeCells>
  <conditionalFormatting sqref="I6:K6 I7:J7 E6:G40 I8:K40">
    <cfRule type="cellIs" dxfId="1" priority="2" stopIfTrue="1" operator="lessThan">
      <formula>0</formula>
    </cfRule>
  </conditionalFormatting>
  <conditionalFormatting sqref="I6:K6 I7:J7 E6:G40 I8:K40">
    <cfRule type="cellIs" dxfId="0" priority="1" stopIfTrue="1" operator="lessThan">
      <formula>0</formula>
    </cfRule>
  </conditionalFormatting>
  <printOptions horizontalCentered="1"/>
  <pageMargins left="0.59015748031496063" right="0.59015748031496063" top="0.9838582677165354" bottom="0.9838582677165354" header="0.59015748031496063" footer="0.5901574803149606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JANEBA</cp:lastModifiedBy>
  <cp:revision>3</cp:revision>
  <cp:lastPrinted>2015-03-29T01:26:20Z</cp:lastPrinted>
  <dcterms:created xsi:type="dcterms:W3CDTF">2014-03-23T16:09:34Z</dcterms:created>
  <dcterms:modified xsi:type="dcterms:W3CDTF">2015-04-05T09:59:03Z</dcterms:modified>
</cp:coreProperties>
</file>