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80" windowHeight="6225"/>
  </bookViews>
  <sheets>
    <sheet name="Starší žáci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H19" i="1"/>
  <c r="H18"/>
  <c r="H17"/>
  <c r="H16"/>
  <c r="L18"/>
  <c r="L22"/>
  <c r="H22"/>
  <c r="M22" s="1"/>
  <c r="N22" s="1"/>
  <c r="L21"/>
  <c r="H21"/>
  <c r="M21" s="1"/>
  <c r="N21" s="1"/>
  <c r="M18" l="1"/>
  <c r="N18" s="1"/>
  <c r="N34"/>
  <c r="N33"/>
  <c r="N32"/>
  <c r="N31"/>
  <c r="N35"/>
  <c r="N29"/>
  <c r="N28"/>
  <c r="N27"/>
  <c r="N26"/>
  <c r="N30"/>
  <c r="N25"/>
  <c r="L34"/>
  <c r="H34"/>
  <c r="M34"/>
  <c r="L33"/>
  <c r="H33"/>
  <c r="M33" s="1"/>
  <c r="L32"/>
  <c r="H32"/>
  <c r="M32" s="1"/>
  <c r="L31"/>
  <c r="H31"/>
  <c r="M31"/>
  <c r="L29"/>
  <c r="H29"/>
  <c r="M29"/>
  <c r="L28"/>
  <c r="H28"/>
  <c r="M28"/>
  <c r="L27"/>
  <c r="H27"/>
  <c r="M27"/>
  <c r="L26"/>
  <c r="H26"/>
  <c r="M26"/>
  <c r="L24"/>
  <c r="H24"/>
  <c r="M24"/>
  <c r="N24" s="1"/>
  <c r="L23"/>
  <c r="H23"/>
  <c r="M23"/>
  <c r="N23" s="1"/>
  <c r="L19"/>
  <c r="L17"/>
  <c r="L16"/>
  <c r="L14"/>
  <c r="H14"/>
  <c r="L13"/>
  <c r="H13"/>
  <c r="L12"/>
  <c r="H12"/>
  <c r="L11"/>
  <c r="H11"/>
  <c r="H9"/>
  <c r="L9"/>
  <c r="L8"/>
  <c r="H8"/>
  <c r="H6"/>
  <c r="L6"/>
  <c r="H7"/>
  <c r="L7"/>
  <c r="M9" l="1"/>
  <c r="N9" s="1"/>
  <c r="M14"/>
  <c r="N14" s="1"/>
  <c r="M19"/>
  <c r="N19" s="1"/>
  <c r="M11"/>
  <c r="N11" s="1"/>
  <c r="M7"/>
  <c r="N7" s="1"/>
  <c r="M16"/>
  <c r="N16" s="1"/>
  <c r="M6"/>
  <c r="N6" s="1"/>
  <c r="M12"/>
  <c r="N12" s="1"/>
  <c r="M8"/>
  <c r="N8" s="1"/>
  <c r="M17"/>
  <c r="N17" s="1"/>
  <c r="M13"/>
  <c r="N13" s="1"/>
  <c r="N20" l="1"/>
  <c r="N10"/>
  <c r="N15"/>
</calcChain>
</file>

<file path=xl/sharedStrings.xml><?xml version="1.0" encoding="utf-8"?>
<sst xmlns="http://schemas.openxmlformats.org/spreadsheetml/2006/main" count="51" uniqueCount="39">
  <si>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</si>
  <si>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</si>
  <si>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</si>
  <si>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</si>
  <si>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</si>
  <si>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</si>
  <si>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</si>
  <si>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</si>
  <si>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</si>
  <si>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</si>
  <si>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</si>
  <si>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</si>
  <si>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</si>
  <si>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</t>
  </si>
  <si>
    <t>Ročník</t>
  </si>
  <si>
    <t>ZLÍN</t>
  </si>
  <si>
    <t>TJ Holešov</t>
  </si>
  <si>
    <t>Rozhodčí VR + SK: Ing. Kaláčová Jarmila</t>
  </si>
  <si>
    <t>Technický rozhodčí: Ing. Votánek J.</t>
  </si>
  <si>
    <t>Kadlčík Jan</t>
  </si>
  <si>
    <t>Zapalač Jakub</t>
  </si>
  <si>
    <t xml:space="preserve">4. kolo ligy starších žáků - ZLÍN 24.10. 2015 </t>
  </si>
  <si>
    <t>Termín: 24. 10. 2015</t>
  </si>
  <si>
    <t>N. Hrozenkov</t>
  </si>
  <si>
    <t>Rozhodčí: Kužílek O., Hofbauer L., Jančík P., Janeba J.</t>
  </si>
  <si>
    <t>Šesták Dominik</t>
  </si>
  <si>
    <t>TJ SJS Zlín-5</t>
  </si>
  <si>
    <t>Šimčík Vojtěch</t>
  </si>
  <si>
    <t>Sanetrník Jan</t>
  </si>
  <si>
    <t>Píšek Lukáš</t>
  </si>
  <si>
    <t>Píšek Jakub</t>
  </si>
  <si>
    <t>Valoušek Vojtěch</t>
  </si>
  <si>
    <t>1.</t>
  </si>
  <si>
    <t>2.</t>
  </si>
  <si>
    <t>MS.</t>
  </si>
  <si>
    <t>Po 4. kole:</t>
  </si>
  <si>
    <t>2. Holešov - 1070,5943</t>
  </si>
  <si>
    <t>Boskovice - nedokončili</t>
  </si>
  <si>
    <t>1. N. Hroz. - 1165,2199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</si>
</sst>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6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33CC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66FF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2" xfId="0" quotePrefix="1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0" fillId="2" borderId="0" xfId="0" applyFill="1"/>
    <xf numFmtId="1" fontId="3" fillId="0" borderId="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64" fontId="10" fillId="0" borderId="0" xfId="0" applyNumberFormat="1" applyFont="1"/>
    <xf numFmtId="0" fontId="1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6" fillId="3" borderId="0" xfId="0" applyNumberFormat="1" applyFont="1" applyFill="1"/>
    <xf numFmtId="0" fontId="9" fillId="2" borderId="7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right"/>
    </xf>
    <xf numFmtId="0" fontId="7" fillId="0" borderId="0" xfId="0" applyFont="1"/>
    <xf numFmtId="0" fontId="12" fillId="2" borderId="2" xfId="0" applyFont="1" applyFill="1" applyBorder="1" applyAlignment="1">
      <alignment horizontal="center"/>
    </xf>
    <xf numFmtId="164" fontId="1" fillId="2" borderId="0" xfId="0" applyNumberFormat="1" applyFont="1" applyFill="1"/>
    <xf numFmtId="0" fontId="13" fillId="2" borderId="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9" fillId="0" borderId="0" xfId="0" applyFont="1"/>
    <xf numFmtId="164" fontId="0" fillId="0" borderId="0" xfId="0" applyNumberFormat="1" applyFill="1"/>
    <xf numFmtId="0" fontId="0" fillId="0" borderId="0" xfId="0" applyFill="1"/>
    <xf numFmtId="0" fontId="9" fillId="4" borderId="0" xfId="0" applyFont="1" applyFill="1"/>
    <xf numFmtId="0" fontId="9" fillId="0" borderId="16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5" fillId="2" borderId="0" xfId="0" applyFont="1" applyFill="1"/>
  </cellXfs>
  <cellStyles count="1">
    <cellStyle name="normální" xfId="0" builtinId="0"/>
  </cellStyles>
  <dxfs count="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JPR43"/>
  <sheetViews>
    <sheetView tabSelected="1" zoomScale="80" zoomScaleNormal="80" workbookViewId="0">
      <selection activeCell="P41" sqref="P41"/>
    </sheetView>
  </sheetViews>
  <sheetFormatPr defaultRowHeight="12.75"/>
  <cols>
    <col min="1" max="1" width="8" customWidth="1"/>
    <col min="2" max="2" width="18.5703125" customWidth="1"/>
    <col min="3" max="3" width="8.5703125" customWidth="1"/>
    <col min="4" max="4" width="12.28515625" customWidth="1"/>
    <col min="5" max="5" width="6.28515625" customWidth="1"/>
    <col min="6" max="6" width="5.7109375" customWidth="1"/>
    <col min="7" max="7" width="5.5703125" customWidth="1"/>
    <col min="8" max="8" width="5.7109375" customWidth="1"/>
    <col min="9" max="9" width="6.140625" customWidth="1"/>
    <col min="10" max="10" width="5.85546875" customWidth="1"/>
    <col min="11" max="11" width="5.5703125" customWidth="1"/>
    <col min="12" max="12" width="5.28515625" customWidth="1"/>
    <col min="13" max="13" width="7.28515625" customWidth="1"/>
    <col min="14" max="14" width="10.28515625" customWidth="1"/>
    <col min="15" max="15" width="10.7109375" style="1" customWidth="1"/>
  </cols>
  <sheetData>
    <row r="1" spans="1:7194" s="39" customFormat="1" ht="27.7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68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</row>
    <row r="2" spans="1:7194" ht="15.75" customHeight="1">
      <c r="A2" s="81" t="s">
        <v>22</v>
      </c>
      <c r="B2" s="82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3" t="s">
        <v>13</v>
      </c>
      <c r="M2" s="83"/>
      <c r="N2" s="83"/>
      <c r="O2" s="52" t="s">
        <v>15</v>
      </c>
    </row>
    <row r="3" spans="1:7194" ht="9.75" customHeight="1" thickBot="1"/>
    <row r="4" spans="1:7194" ht="13.5" thickBot="1">
      <c r="A4" s="53" t="s">
        <v>1</v>
      </c>
      <c r="B4" s="50" t="s">
        <v>2</v>
      </c>
      <c r="C4" s="45" t="s">
        <v>14</v>
      </c>
      <c r="D4" s="66" t="s">
        <v>3</v>
      </c>
      <c r="E4" s="8" t="s">
        <v>4</v>
      </c>
      <c r="F4" s="9"/>
      <c r="G4" s="9"/>
      <c r="H4" s="10"/>
      <c r="I4" s="8" t="s">
        <v>5</v>
      </c>
      <c r="J4" s="9"/>
      <c r="K4" s="9"/>
      <c r="L4" s="10"/>
      <c r="M4" s="49" t="s">
        <v>6</v>
      </c>
      <c r="N4" s="51" t="s">
        <v>7</v>
      </c>
      <c r="P4" s="39" t="s">
        <v>35</v>
      </c>
    </row>
    <row r="5" spans="1:7194" ht="13.5" thickBot="1">
      <c r="A5" s="11"/>
      <c r="B5" s="43"/>
      <c r="C5" s="44" t="s">
        <v>8</v>
      </c>
      <c r="D5" s="43"/>
      <c r="E5" s="12" t="s">
        <v>9</v>
      </c>
      <c r="F5" s="13" t="s">
        <v>10</v>
      </c>
      <c r="G5" s="14" t="s">
        <v>11</v>
      </c>
      <c r="H5" s="13" t="s">
        <v>12</v>
      </c>
      <c r="I5" s="14" t="s">
        <v>9</v>
      </c>
      <c r="J5" s="13" t="s">
        <v>10</v>
      </c>
      <c r="K5" s="14" t="s">
        <v>11</v>
      </c>
      <c r="L5" s="13" t="s">
        <v>12</v>
      </c>
      <c r="M5" s="15"/>
      <c r="N5" s="16"/>
    </row>
    <row r="6" spans="1:7194">
      <c r="A6" s="19">
        <v>59</v>
      </c>
      <c r="B6" s="20" t="s">
        <v>19</v>
      </c>
      <c r="C6" s="21">
        <v>2001</v>
      </c>
      <c r="D6" s="46" t="s">
        <v>16</v>
      </c>
      <c r="E6" s="27">
        <v>37</v>
      </c>
      <c r="F6" s="28">
        <v>40</v>
      </c>
      <c r="G6" s="27">
        <v>-45</v>
      </c>
      <c r="H6" s="29">
        <f>IF(MAX(E6:G6)&lt;0,0,MAX(E6:G6))</f>
        <v>40</v>
      </c>
      <c r="I6" s="27">
        <v>50</v>
      </c>
      <c r="J6" s="28">
        <v>55</v>
      </c>
      <c r="K6" s="27">
        <v>60</v>
      </c>
      <c r="L6" s="29">
        <f>IF(MAX(I6:K6)&lt;0,0,MAX(I6:K6))</f>
        <v>60</v>
      </c>
      <c r="M6" s="30">
        <f>SUM(H6,L6)</f>
        <v>100</v>
      </c>
      <c r="N6" s="23">
        <f>IF(ISNUMBER(A6), (IF(174.393&lt; A6,M6, TRUNC(10^(0.794358141*((LOG((A6/174.393)/LOG(10))*(LOG((A6/174.393)/LOG(10)))))),4)*M6)), 0)</f>
        <v>149.96</v>
      </c>
      <c r="O6"/>
      <c r="P6" s="85" t="s">
        <v>38</v>
      </c>
      <c r="Q6" s="85"/>
      <c r="R6" s="85"/>
    </row>
    <row r="7" spans="1:7194">
      <c r="A7" s="6">
        <v>50</v>
      </c>
      <c r="B7" s="2" t="s">
        <v>27</v>
      </c>
      <c r="C7" s="4">
        <v>2004</v>
      </c>
      <c r="D7" s="47" t="s">
        <v>16</v>
      </c>
      <c r="E7" s="31">
        <v>20</v>
      </c>
      <c r="F7" s="32">
        <v>23</v>
      </c>
      <c r="G7" s="31">
        <v>26</v>
      </c>
      <c r="H7" s="33">
        <f>IF(MAX(E7:G7)&lt;0,0,MAX(E7:G7))</f>
        <v>26</v>
      </c>
      <c r="I7" s="31">
        <v>30</v>
      </c>
      <c r="J7" s="32">
        <v>34</v>
      </c>
      <c r="K7" s="31">
        <v>-38</v>
      </c>
      <c r="L7" s="33">
        <f>IF(MAX(I7:K7)&lt;0,0,MAX(I7:K7))</f>
        <v>34</v>
      </c>
      <c r="M7" s="34">
        <f>SUM(H7,L7)</f>
        <v>60</v>
      </c>
      <c r="N7" s="23">
        <f>IF(ISNUMBER(A7), (IF(174.393&lt; A7,M7, TRUNC(10^(0.794358141*((LOG((A7/174.393)/LOG(10))*(LOG((A7/174.393)/LOG(10)))))),4)*M7)), 0)</f>
        <v>102.798</v>
      </c>
      <c r="O7"/>
      <c r="P7" s="85" t="s">
        <v>36</v>
      </c>
      <c r="Q7" s="85"/>
      <c r="R7" s="85"/>
    </row>
    <row r="8" spans="1:7194">
      <c r="A8" s="6">
        <v>58.2</v>
      </c>
      <c r="B8" s="2" t="s">
        <v>28</v>
      </c>
      <c r="C8" s="4">
        <v>2001</v>
      </c>
      <c r="D8" s="47" t="s">
        <v>16</v>
      </c>
      <c r="E8" s="31">
        <v>40</v>
      </c>
      <c r="F8" s="32">
        <v>46</v>
      </c>
      <c r="G8" s="31">
        <v>50</v>
      </c>
      <c r="H8" s="33">
        <f>IF(MAX(E8:G8)&lt;0,0,MAX(E8:G8))</f>
        <v>50</v>
      </c>
      <c r="I8" s="31">
        <v>50</v>
      </c>
      <c r="J8" s="32">
        <v>55</v>
      </c>
      <c r="K8" s="26">
        <v>60</v>
      </c>
      <c r="L8" s="33">
        <f>IF(MAX(I8:K8)&lt;0,0,MAX(I8:K8))</f>
        <v>60</v>
      </c>
      <c r="M8" s="34">
        <f>SUM(H8,L8)</f>
        <v>110</v>
      </c>
      <c r="N8" s="23">
        <f>IF(ISNUMBER(A8), (IF(174.393&lt; A8,M8, TRUNC(10^(0.794358141*((LOG((A8/174.393)/LOG(10))*(LOG((A8/174.393)/LOG(10)))))),4)*M8)), 0)</f>
        <v>166.64999999999998</v>
      </c>
    </row>
    <row r="9" spans="1:7194" ht="13.5" thickBot="1">
      <c r="A9" s="6">
        <v>30</v>
      </c>
      <c r="B9" s="2"/>
      <c r="C9" s="4"/>
      <c r="D9" s="47" t="s">
        <v>16</v>
      </c>
      <c r="E9" s="31"/>
      <c r="F9" s="32"/>
      <c r="G9" s="31"/>
      <c r="H9" s="33">
        <f>IF(MAX(E9:G9)&lt;0,0,MAX(E9:G9))</f>
        <v>0</v>
      </c>
      <c r="I9" s="31"/>
      <c r="J9" s="32"/>
      <c r="K9" s="26"/>
      <c r="L9" s="33">
        <f>IF(MAX(I9:K9)&lt;0,0,MAX(I9:K9))</f>
        <v>0</v>
      </c>
      <c r="M9" s="34">
        <f>SUM(H9,L9)</f>
        <v>0</v>
      </c>
      <c r="N9" s="23">
        <f>IF(ISNUMBER(A9), (IF(174.393&lt; A9,M9, TRUNC(10^(0.794358141*((LOG((A9/174.393)/LOG(10))*(LOG((A9/174.393)/LOG(10)))))),4)*M9)), 0)</f>
        <v>0</v>
      </c>
      <c r="P9" s="70" t="s">
        <v>37</v>
      </c>
      <c r="Q9" s="70"/>
      <c r="R9" s="70"/>
    </row>
    <row r="10" spans="1:7194" ht="16.5" customHeight="1">
      <c r="A10" s="54"/>
      <c r="B10" s="55"/>
      <c r="C10" s="56"/>
      <c r="D10" s="65" t="s">
        <v>16</v>
      </c>
      <c r="E10" s="57"/>
      <c r="F10" s="58"/>
      <c r="G10" s="57"/>
      <c r="H10" s="59"/>
      <c r="I10" s="57"/>
      <c r="J10" s="58"/>
      <c r="K10" s="57"/>
      <c r="L10" s="59"/>
      <c r="M10" s="60"/>
      <c r="N10" s="61">
        <f>SUM(N6:N9)-MIN(N6:N9)</f>
        <v>419.40800000000002</v>
      </c>
      <c r="O10" s="64" t="s">
        <v>32</v>
      </c>
    </row>
    <row r="11" spans="1:7194">
      <c r="A11" s="19">
        <v>61.5</v>
      </c>
      <c r="B11" s="20" t="s">
        <v>25</v>
      </c>
      <c r="C11" s="21">
        <v>2000</v>
      </c>
      <c r="D11" s="46" t="s">
        <v>26</v>
      </c>
      <c r="E11" s="27">
        <v>72</v>
      </c>
      <c r="F11" s="28">
        <v>74</v>
      </c>
      <c r="G11" s="27">
        <v>76</v>
      </c>
      <c r="H11" s="29">
        <f>IF(MAX(E11:G11)&lt;0,0,MAX(E11:G11))</f>
        <v>76</v>
      </c>
      <c r="I11" s="27">
        <v>92</v>
      </c>
      <c r="J11" s="28">
        <v>94</v>
      </c>
      <c r="K11" s="27">
        <v>96</v>
      </c>
      <c r="L11" s="29">
        <f>IF(MAX(I11:K11)&lt;0,0,MAX(I11:K11))</f>
        <v>96</v>
      </c>
      <c r="M11" s="30">
        <f>SUM(H11,L11)</f>
        <v>172</v>
      </c>
      <c r="N11" s="23">
        <f>IF(ISNUMBER(A11), (IF(174.393&lt; A11,M11, TRUNC(10^(0.794358141*((LOG((A11/174.393)/LOG(10))*(LOG((A11/174.393)/LOG(10)))))),4)*M11)), 0)</f>
        <v>250.19119999999998</v>
      </c>
      <c r="O11" s="67" t="s">
        <v>34</v>
      </c>
    </row>
    <row r="12" spans="1:7194">
      <c r="A12" s="6">
        <v>0</v>
      </c>
      <c r="B12" s="2"/>
      <c r="C12" s="4">
        <v>0</v>
      </c>
      <c r="D12" s="47"/>
      <c r="E12" s="31"/>
      <c r="F12" s="32"/>
      <c r="G12" s="31"/>
      <c r="H12" s="33">
        <f>IF(MAX(E12:G12)&lt;0,0,MAX(E12:G12))</f>
        <v>0</v>
      </c>
      <c r="I12" s="31"/>
      <c r="J12" s="32"/>
      <c r="K12" s="31"/>
      <c r="L12" s="33">
        <f>IF(MAX(I12:K12)&lt;0,0,MAX(I12:K12))</f>
        <v>0</v>
      </c>
      <c r="M12" s="34">
        <f>SUM(H12,L12)</f>
        <v>0</v>
      </c>
      <c r="N12" s="23" t="e">
        <f>IF(ISNUMBER(A12), (IF(174.393&lt; A12,M12, TRUNC(10^(0.794358141*((LOG((A12/174.393)/LOG(10))*(LOG((A12/174.393)/LOG(10)))))),4)*M12)), 0)</f>
        <v>#NUM!</v>
      </c>
      <c r="O12"/>
    </row>
    <row r="13" spans="1:7194">
      <c r="A13" s="6">
        <v>0</v>
      </c>
      <c r="B13" s="2"/>
      <c r="C13" s="4">
        <v>0</v>
      </c>
      <c r="D13" s="47"/>
      <c r="E13" s="31"/>
      <c r="F13" s="32"/>
      <c r="G13" s="31"/>
      <c r="H13" s="33">
        <f>IF(MAX(E13:G13)&lt;0,0,MAX(E13:G13))</f>
        <v>0</v>
      </c>
      <c r="I13" s="31"/>
      <c r="J13" s="32"/>
      <c r="K13" s="26"/>
      <c r="L13" s="33">
        <f>IF(MAX(I13:K13)&lt;0,0,MAX(I13:K13))</f>
        <v>0</v>
      </c>
      <c r="M13" s="34">
        <f>SUM(H13,L13)</f>
        <v>0</v>
      </c>
      <c r="N13" s="23" t="e">
        <f>IF(ISNUMBER(A13), (IF(174.393&lt; A13,M13, TRUNC(10^(0.794358141*((LOG((A13/174.393)/LOG(10))*(LOG((A13/174.393)/LOG(10)))))),4)*M13)), 0)</f>
        <v>#NUM!</v>
      </c>
    </row>
    <row r="14" spans="1:7194" ht="13.5" thickBot="1">
      <c r="A14" s="6">
        <v>0</v>
      </c>
      <c r="B14" s="2"/>
      <c r="C14" s="4"/>
      <c r="D14" s="47"/>
      <c r="E14" s="31"/>
      <c r="F14" s="32"/>
      <c r="G14" s="31"/>
      <c r="H14" s="33">
        <f>IF(MAX(E14:G14)&lt;0,0,MAX(E14:G14))</f>
        <v>0</v>
      </c>
      <c r="I14" s="31"/>
      <c r="J14" s="32"/>
      <c r="K14" s="26"/>
      <c r="L14" s="33">
        <f>IF(MAX(I14:K14)&lt;0,0,MAX(I14:K14))</f>
        <v>0</v>
      </c>
      <c r="M14" s="34">
        <f>SUM(H14,L14)</f>
        <v>0</v>
      </c>
      <c r="N14" s="23" t="e">
        <f>IF(ISNUMBER(A14), (IF(174.393&lt; A14,M14, TRUNC(10^(0.794358141*((LOG((A14/174.393)/LOG(10))*(LOG((A14/174.393)/LOG(10)))))),4)*M14)), 0)</f>
        <v>#NUM!</v>
      </c>
    </row>
    <row r="15" spans="1:7194">
      <c r="A15" s="7"/>
      <c r="B15" s="3"/>
      <c r="C15" s="5"/>
      <c r="D15" s="48"/>
      <c r="E15" s="35"/>
      <c r="F15" s="36"/>
      <c r="G15" s="35"/>
      <c r="H15" s="33"/>
      <c r="I15" s="35"/>
      <c r="J15" s="36"/>
      <c r="K15" s="35"/>
      <c r="L15" s="37"/>
      <c r="M15" s="38"/>
      <c r="N15" s="24" t="e">
        <f>SUM(N11:N14)-MIN(N11:N14)</f>
        <v>#NUM!</v>
      </c>
      <c r="O15" s="42"/>
    </row>
    <row r="16" spans="1:7194">
      <c r="A16" s="19">
        <v>61.4</v>
      </c>
      <c r="B16" s="20" t="s">
        <v>29</v>
      </c>
      <c r="C16" s="21">
        <v>2004</v>
      </c>
      <c r="D16" s="46" t="s">
        <v>23</v>
      </c>
      <c r="E16" s="27">
        <v>25</v>
      </c>
      <c r="F16" s="28">
        <v>28</v>
      </c>
      <c r="G16" s="27">
        <v>-30</v>
      </c>
      <c r="H16" s="33">
        <f t="shared" ref="H16" si="0">IF(MAX(E16:G16)&lt;0,0,MAX(E16:G16))</f>
        <v>28</v>
      </c>
      <c r="I16" s="27">
        <v>35</v>
      </c>
      <c r="J16" s="28">
        <v>38</v>
      </c>
      <c r="K16" s="27">
        <v>-40</v>
      </c>
      <c r="L16" s="29">
        <f>IF(MAX(I16:K16)&lt;0,0,MAX(I16:K16))</f>
        <v>38</v>
      </c>
      <c r="M16" s="30">
        <f>SUM(H16,L16)</f>
        <v>66</v>
      </c>
      <c r="N16" s="23">
        <f>IF(ISNUMBER(A16), (IF(174.393&lt; A16,M16, TRUNC(10^(0.794358141*((LOG((A16/174.393)/LOG(10))*(LOG((A16/174.393)/LOG(10)))))),4)*M16)), 0)</f>
        <v>96.115799999999993</v>
      </c>
      <c r="O16"/>
    </row>
    <row r="17" spans="1:15">
      <c r="A17" s="6">
        <v>77</v>
      </c>
      <c r="B17" s="2" t="s">
        <v>30</v>
      </c>
      <c r="C17" s="4">
        <v>2004</v>
      </c>
      <c r="D17" s="47" t="s">
        <v>23</v>
      </c>
      <c r="E17" s="31">
        <v>25</v>
      </c>
      <c r="F17" s="32">
        <v>28</v>
      </c>
      <c r="G17" s="31">
        <v>30</v>
      </c>
      <c r="H17" s="33">
        <f>IF(MAX(E17:G17)&lt;0,0,MAX(E17:G17))</f>
        <v>30</v>
      </c>
      <c r="I17" s="31">
        <v>35</v>
      </c>
      <c r="J17" s="32">
        <v>38</v>
      </c>
      <c r="K17" s="31">
        <v>40</v>
      </c>
      <c r="L17" s="33">
        <f>IF(MAX(I17:K17)&lt;0,0,MAX(I17:K17))</f>
        <v>40</v>
      </c>
      <c r="M17" s="34">
        <f>SUM(H17,L17)</f>
        <v>70</v>
      </c>
      <c r="N17" s="23">
        <f>IF(ISNUMBER(A17), (IF(174.393&lt; A17,M17, TRUNC(10^(0.794358141*((LOG((A17/174.393)/LOG(10))*(LOG((A17/174.393)/LOG(10)))))),4)*M17)), 0)</f>
        <v>88.15100000000001</v>
      </c>
      <c r="O17"/>
    </row>
    <row r="18" spans="1:15">
      <c r="A18" s="6">
        <v>66</v>
      </c>
      <c r="B18" s="2" t="s">
        <v>20</v>
      </c>
      <c r="C18" s="4">
        <v>2002</v>
      </c>
      <c r="D18" s="46" t="s">
        <v>23</v>
      </c>
      <c r="E18" s="31">
        <v>30</v>
      </c>
      <c r="F18" s="32">
        <v>33</v>
      </c>
      <c r="G18" s="31">
        <v>-36</v>
      </c>
      <c r="H18" s="33">
        <f>IF(MAX(E18:G18)&lt;0,0,MAX(E18:G18))</f>
        <v>33</v>
      </c>
      <c r="I18" s="31">
        <v>40</v>
      </c>
      <c r="J18" s="32">
        <v>44</v>
      </c>
      <c r="K18" s="31">
        <v>46</v>
      </c>
      <c r="L18" s="40">
        <f>IF(MAX(I18:K18)&lt;0,0,MAX(I18:K18))</f>
        <v>46</v>
      </c>
      <c r="M18" s="41">
        <f>SUM(H18,L18)</f>
        <v>79</v>
      </c>
      <c r="N18" s="23">
        <f>IF(ISNUMBER(A18), (IF(174.393&lt; A18,M18, TRUNC(10^(0.794358141*((LOG((A18/174.393)/LOG(10))*(LOG((A18/174.393)/LOG(10)))))),4)*M18)), 0)</f>
        <v>109.41500000000001</v>
      </c>
    </row>
    <row r="19" spans="1:15" ht="13.5" thickBot="1">
      <c r="A19" s="6">
        <v>46.6</v>
      </c>
      <c r="B19" s="2" t="s">
        <v>31</v>
      </c>
      <c r="C19" s="4">
        <v>2003</v>
      </c>
      <c r="D19" s="47" t="s">
        <v>23</v>
      </c>
      <c r="E19" s="31">
        <v>18</v>
      </c>
      <c r="F19" s="32">
        <v>20</v>
      </c>
      <c r="G19" s="31">
        <v>-22</v>
      </c>
      <c r="H19" s="33">
        <f>IF(MAX(E19:G19)&lt;0,0,MAX(E19:G19))</f>
        <v>20</v>
      </c>
      <c r="I19" s="31">
        <v>25</v>
      </c>
      <c r="J19" s="32">
        <v>28</v>
      </c>
      <c r="K19" s="26">
        <v>30</v>
      </c>
      <c r="L19" s="33">
        <f>IF(MAX(I19:K19)&lt;0,0,MAX(I19:K19))</f>
        <v>30</v>
      </c>
      <c r="M19" s="34">
        <f>SUM(H19,L19)</f>
        <v>50</v>
      </c>
      <c r="N19" s="23">
        <f>IF(ISNUMBER(A19), (IF(174.393&lt; A19,M19, TRUNC(10^(0.794358141*((LOG((A19/174.393)/LOG(10))*(LOG((A19/174.393)/LOG(10)))))),4)*M19)), 0)</f>
        <v>91.18</v>
      </c>
    </row>
    <row r="20" spans="1:15" ht="17.25" customHeight="1">
      <c r="A20" s="54"/>
      <c r="B20" s="55"/>
      <c r="C20" s="56"/>
      <c r="D20" s="63" t="s">
        <v>23</v>
      </c>
      <c r="E20" s="57"/>
      <c r="F20" s="58"/>
      <c r="G20" s="57"/>
      <c r="H20" s="59"/>
      <c r="I20" s="57"/>
      <c r="J20" s="58"/>
      <c r="K20" s="57"/>
      <c r="L20" s="59"/>
      <c r="M20" s="60"/>
      <c r="N20" s="61">
        <f>SUM(N16:N19)-MIN(N16:N19)</f>
        <v>296.71080000000001</v>
      </c>
      <c r="O20" s="64" t="s">
        <v>33</v>
      </c>
    </row>
    <row r="21" spans="1:15" hidden="1">
      <c r="A21" s="19">
        <v>0</v>
      </c>
      <c r="B21" s="2"/>
      <c r="C21" s="4"/>
      <c r="D21" s="25"/>
      <c r="E21" s="31">
        <v>0</v>
      </c>
      <c r="F21" s="32">
        <v>0</v>
      </c>
      <c r="G21" s="31">
        <v>0</v>
      </c>
      <c r="H21" s="33">
        <f>IF(MAX(E21:G21)&lt;0,0,MAX(E21:G21))</f>
        <v>0</v>
      </c>
      <c r="I21" s="31">
        <v>0</v>
      </c>
      <c r="J21" s="32">
        <v>0</v>
      </c>
      <c r="K21" s="26">
        <v>0</v>
      </c>
      <c r="L21" s="33">
        <f>IF(MAX(I21:K21)&lt;0,0,MAX(I21:K21))</f>
        <v>0</v>
      </c>
      <c r="M21" s="34">
        <f>SUM(H21,L21)</f>
        <v>0</v>
      </c>
      <c r="N21" s="23" t="e">
        <f>IF(ISNUMBER(A21), (IF(174.393&lt; A21,M21, TRUNC(10^(0.794358141*((LOG((A21/174.393)/LOG(10))*(LOG((A21/174.393)/LOG(10)))))),4)*M21)), 0)</f>
        <v>#NUM!</v>
      </c>
      <c r="O21"/>
    </row>
    <row r="22" spans="1:15" hidden="1">
      <c r="A22" s="6">
        <v>0</v>
      </c>
      <c r="B22" s="2"/>
      <c r="C22" s="4"/>
      <c r="D22" s="25"/>
      <c r="E22" s="31">
        <v>0</v>
      </c>
      <c r="F22" s="32">
        <v>0</v>
      </c>
      <c r="G22" s="31">
        <v>0</v>
      </c>
      <c r="H22" s="33">
        <f>IF(MAX(E22:G22)&lt;0,0,MAX(E22:G22))</f>
        <v>0</v>
      </c>
      <c r="I22" s="31">
        <v>0</v>
      </c>
      <c r="J22" s="32">
        <v>0</v>
      </c>
      <c r="K22" s="26">
        <v>0</v>
      </c>
      <c r="L22" s="33">
        <f>IF(MAX(I22:K22)&lt;0,0,MAX(I22:K22))</f>
        <v>0</v>
      </c>
      <c r="M22" s="34">
        <f>SUM(H22,L22)</f>
        <v>0</v>
      </c>
      <c r="N22" s="23" t="e">
        <f>IF(ISNUMBER(A22), (IF(174.393&lt; A22,M22, TRUNC(10^(0.794358141*((LOG((A22/174.393)/LOG(10))*(LOG((A22/174.393)/LOG(10)))))),4)*M22)), 0)</f>
        <v>#NUM!</v>
      </c>
      <c r="O22"/>
    </row>
    <row r="23" spans="1:15" hidden="1">
      <c r="A23" s="6">
        <v>0</v>
      </c>
      <c r="B23" s="2"/>
      <c r="C23" s="4"/>
      <c r="D23" s="25"/>
      <c r="E23" s="31">
        <v>0</v>
      </c>
      <c r="F23" s="32">
        <v>0</v>
      </c>
      <c r="G23" s="31">
        <v>0</v>
      </c>
      <c r="H23" s="33">
        <f>IF(MAX(E23:G23)&lt;0,0,MAX(E23:G23))</f>
        <v>0</v>
      </c>
      <c r="I23" s="31">
        <v>0</v>
      </c>
      <c r="J23" s="32">
        <v>0</v>
      </c>
      <c r="K23" s="26">
        <v>0</v>
      </c>
      <c r="L23" s="33">
        <f>IF(MAX(I23:K23)&lt;0,0,MAX(I23:K23))</f>
        <v>0</v>
      </c>
      <c r="M23" s="34">
        <f>SUM(H23,L23)</f>
        <v>0</v>
      </c>
      <c r="N23" s="23" t="e">
        <f>IF(ISNUMBER(A23), (IF(174.393&lt; A23,M23, TRUNC(10^(0.794358141*((LOG((A23/174.393)/LOG(10))*(LOG((A23/174.393)/LOG(10)))))),4)*M23)), 0)</f>
        <v>#NUM!</v>
      </c>
    </row>
    <row r="24" spans="1:15" hidden="1">
      <c r="A24" s="6">
        <v>0</v>
      </c>
      <c r="B24" s="2"/>
      <c r="C24" s="4"/>
      <c r="D24" s="17"/>
      <c r="E24" s="31">
        <v>0</v>
      </c>
      <c r="F24" s="32">
        <v>0</v>
      </c>
      <c r="G24" s="31">
        <v>0</v>
      </c>
      <c r="H24" s="33">
        <f>IF(MAX(E24:G24)&lt;0,0,MAX(E24:G24))</f>
        <v>0</v>
      </c>
      <c r="I24" s="31">
        <v>0</v>
      </c>
      <c r="J24" s="32">
        <v>0</v>
      </c>
      <c r="K24" s="26">
        <v>0</v>
      </c>
      <c r="L24" s="33">
        <f>IF(MAX(I24:K24)&lt;0,0,MAX(I24:K24))</f>
        <v>0</v>
      </c>
      <c r="M24" s="34">
        <f>SUM(H24,L24)</f>
        <v>0</v>
      </c>
      <c r="N24" s="23" t="e">
        <f>IF(ISNUMBER(A24), (IF(174.393&lt; A24,M24, TRUNC(10^(0.794358141*((LOG((A24/174.393)/LOG(10))*(LOG((A24/174.393)/LOG(10)))))),4)*M24)), 0)</f>
        <v>#NUM!</v>
      </c>
    </row>
    <row r="25" spans="1:15" hidden="1">
      <c r="A25" s="7"/>
      <c r="B25" s="3"/>
      <c r="C25" s="5"/>
      <c r="D25" s="18"/>
      <c r="E25" s="35"/>
      <c r="F25" s="36"/>
      <c r="G25" s="35"/>
      <c r="H25" s="37"/>
      <c r="I25" s="35"/>
      <c r="J25" s="36"/>
      <c r="K25" s="35"/>
      <c r="L25" s="37"/>
      <c r="M25" s="38"/>
      <c r="N25" s="24" t="e">
        <f>SUM(N21:N24)-MIN(N21:N24)</f>
        <v>#NUM!</v>
      </c>
    </row>
    <row r="26" spans="1:15" hidden="1">
      <c r="A26" s="19"/>
      <c r="B26" s="20"/>
      <c r="C26" s="21"/>
      <c r="D26" s="22"/>
      <c r="E26" s="27"/>
      <c r="F26" s="28"/>
      <c r="G26" s="27"/>
      <c r="H26" s="29">
        <f>IF(MAX(E26:G26)&lt;0,0,MAX(E26:G26))</f>
        <v>0</v>
      </c>
      <c r="I26" s="27"/>
      <c r="J26" s="28"/>
      <c r="K26" s="27"/>
      <c r="L26" s="29">
        <f>IF(MAX(I26:K26)&lt;0,0,MAX(I26:K26))</f>
        <v>0</v>
      </c>
      <c r="M26" s="30">
        <f>SUM(H26,L26)</f>
        <v>0</v>
      </c>
      <c r="N26" s="23">
        <f>IF(ISNUMBER(A26), (IF(174.393&lt; A26,M26, TRUNC(10^(0.794358141*((LOG((A26/174.393)/LOG(10))*(LOG((A26/174.393)/LOG(10)))))),4)*M26)), 0)</f>
        <v>0</v>
      </c>
      <c r="O26"/>
    </row>
    <row r="27" spans="1:15" hidden="1">
      <c r="A27" s="6"/>
      <c r="B27" s="2"/>
      <c r="C27" s="4"/>
      <c r="D27" s="17"/>
      <c r="E27" s="31"/>
      <c r="F27" s="32"/>
      <c r="G27" s="31"/>
      <c r="H27" s="33">
        <f>IF(MAX(E27:G27)&lt;0,0,MAX(E27:G27))</f>
        <v>0</v>
      </c>
      <c r="I27" s="31"/>
      <c r="J27" s="32"/>
      <c r="K27" s="31"/>
      <c r="L27" s="33">
        <f>IF(MAX(I27:K27)&lt;0,0,MAX(I27:K27))</f>
        <v>0</v>
      </c>
      <c r="M27" s="34">
        <f>SUM(H27,L27)</f>
        <v>0</v>
      </c>
      <c r="N27" s="23">
        <f>IF(ISNUMBER(A27), (IF(174.393&lt; A27,M27, TRUNC(10^(0.794358141*((LOG((A27/174.393)/LOG(10))*(LOG((A27/174.393)/LOG(10)))))),4)*M27)), 0)</f>
        <v>0</v>
      </c>
      <c r="O27"/>
    </row>
    <row r="28" spans="1:15" hidden="1">
      <c r="A28" s="6"/>
      <c r="B28" s="2"/>
      <c r="C28" s="4"/>
      <c r="D28" s="25"/>
      <c r="E28" s="31"/>
      <c r="F28" s="32"/>
      <c r="G28" s="31"/>
      <c r="H28" s="33">
        <f>IF(MAX(E28:G28)&lt;0,0,MAX(E28:G28))</f>
        <v>0</v>
      </c>
      <c r="I28" s="31"/>
      <c r="J28" s="32"/>
      <c r="K28" s="26"/>
      <c r="L28" s="33">
        <f>IF(MAX(I28:K28)&lt;0,0,MAX(I28:K28))</f>
        <v>0</v>
      </c>
      <c r="M28" s="34">
        <f>SUM(H28,L28)</f>
        <v>0</v>
      </c>
      <c r="N28" s="23">
        <f>IF(ISNUMBER(A28), (IF(174.393&lt; A28,M28, TRUNC(10^(0.794358141*((LOG((A28/174.393)/LOG(10))*(LOG((A28/174.393)/LOG(10)))))),4)*M28)), 0)</f>
        <v>0</v>
      </c>
    </row>
    <row r="29" spans="1:15" hidden="1">
      <c r="A29" s="6"/>
      <c r="B29" s="2"/>
      <c r="C29" s="4"/>
      <c r="D29" s="17"/>
      <c r="E29" s="31"/>
      <c r="F29" s="32"/>
      <c r="G29" s="31"/>
      <c r="H29" s="33">
        <f>IF(MAX(E29:G29)&lt;0,0,MAX(E29:G29))</f>
        <v>0</v>
      </c>
      <c r="I29" s="31"/>
      <c r="J29" s="32"/>
      <c r="K29" s="26"/>
      <c r="L29" s="33">
        <f>IF(MAX(I29:K29)&lt;0,0,MAX(I29:K29))</f>
        <v>0</v>
      </c>
      <c r="M29" s="34">
        <f>SUM(H29,L29)</f>
        <v>0</v>
      </c>
      <c r="N29" s="23">
        <f>IF(ISNUMBER(A29), (IF(174.393&lt; A29,M29, TRUNC(10^(0.794358141*((LOG((A29/174.393)/LOG(10))*(LOG((A29/174.393)/LOG(10)))))),4)*M29)), 0)</f>
        <v>0</v>
      </c>
    </row>
    <row r="30" spans="1:15" hidden="1">
      <c r="A30" s="7"/>
      <c r="B30" s="3"/>
      <c r="C30" s="5"/>
      <c r="D30" s="18"/>
      <c r="E30" s="35"/>
      <c r="F30" s="36"/>
      <c r="G30" s="35"/>
      <c r="H30" s="37"/>
      <c r="I30" s="35"/>
      <c r="J30" s="36"/>
      <c r="K30" s="35"/>
      <c r="L30" s="37"/>
      <c r="M30" s="38"/>
      <c r="N30" s="24">
        <f>SUM(N26:N29)-MIN(N26:N29)</f>
        <v>0</v>
      </c>
    </row>
    <row r="31" spans="1:15" hidden="1">
      <c r="A31" s="19"/>
      <c r="B31" s="20"/>
      <c r="C31" s="21"/>
      <c r="D31" s="22"/>
      <c r="E31" s="27"/>
      <c r="F31" s="28"/>
      <c r="G31" s="27"/>
      <c r="H31" s="29">
        <f>IF(MAX(E31:G31)&lt;0,0,MAX(E31:G31))</f>
        <v>0</v>
      </c>
      <c r="I31" s="27"/>
      <c r="J31" s="28"/>
      <c r="K31" s="27"/>
      <c r="L31" s="29">
        <f>IF(MAX(I31:K31)&lt;0,0,MAX(I31:K31))</f>
        <v>0</v>
      </c>
      <c r="M31" s="30">
        <f>SUM(H31,L31)</f>
        <v>0</v>
      </c>
      <c r="N31" s="23">
        <f>IF(ISNUMBER(A31), (IF(174.393&lt; A31,M31, TRUNC(10^(0.794358141*((LOG((A31/174.393)/LOG(10))*(LOG((A31/174.393)/LOG(10)))))),4)*M31)), 0)</f>
        <v>0</v>
      </c>
      <c r="O31"/>
    </row>
    <row r="32" spans="1:15" hidden="1">
      <c r="A32" s="6"/>
      <c r="B32" s="2"/>
      <c r="C32" s="4"/>
      <c r="D32" s="17"/>
      <c r="E32" s="31"/>
      <c r="F32" s="32"/>
      <c r="G32" s="31"/>
      <c r="H32" s="33">
        <f>IF(MAX(E32:G32)&lt;0,0,MAX(E32:G32))</f>
        <v>0</v>
      </c>
      <c r="I32" s="31"/>
      <c r="J32" s="32"/>
      <c r="K32" s="31"/>
      <c r="L32" s="33">
        <f>IF(MAX(I32:K32)&lt;0,0,MAX(I32:K32))</f>
        <v>0</v>
      </c>
      <c r="M32" s="34">
        <f>SUM(H32,L32)</f>
        <v>0</v>
      </c>
      <c r="N32" s="23">
        <f>IF(ISNUMBER(A32), (IF(174.393&lt; A32,M32, TRUNC(10^(0.794358141*((LOG((A32/174.393)/LOG(10))*(LOG((A32/174.393)/LOG(10)))))),4)*M32)), 0)</f>
        <v>0</v>
      </c>
      <c r="O32"/>
    </row>
    <row r="33" spans="1:14" hidden="1">
      <c r="A33" s="6"/>
      <c r="B33" s="2"/>
      <c r="C33" s="4"/>
      <c r="D33" s="25"/>
      <c r="E33" s="31"/>
      <c r="F33" s="32"/>
      <c r="G33" s="31"/>
      <c r="H33" s="33">
        <f>IF(MAX(E33:G33)&lt;0,0,MAX(E33:G33))</f>
        <v>0</v>
      </c>
      <c r="I33" s="31"/>
      <c r="J33" s="32"/>
      <c r="K33" s="26"/>
      <c r="L33" s="33">
        <f>IF(MAX(I33:K33)&lt;0,0,MAX(I33:K33))</f>
        <v>0</v>
      </c>
      <c r="M33" s="34">
        <f>SUM(H33,L33)</f>
        <v>0</v>
      </c>
      <c r="N33" s="23">
        <f>IF(ISNUMBER(A33), (IF(174.393&lt; A33,M33, TRUNC(10^(0.794358141*((LOG((A33/174.393)/LOG(10))*(LOG((A33/174.393)/LOG(10)))))),4)*M33)), 0)</f>
        <v>0</v>
      </c>
    </row>
    <row r="34" spans="1:14" hidden="1">
      <c r="A34" s="6"/>
      <c r="B34" s="2"/>
      <c r="C34" s="4"/>
      <c r="D34" s="17"/>
      <c r="E34" s="31"/>
      <c r="F34" s="32"/>
      <c r="G34" s="31"/>
      <c r="H34" s="33">
        <f>IF(MAX(E34:G34)&lt;0,0,MAX(E34:G34))</f>
        <v>0</v>
      </c>
      <c r="I34" s="31"/>
      <c r="J34" s="32"/>
      <c r="K34" s="26"/>
      <c r="L34" s="33">
        <f>IF(MAX(I34:K34)&lt;0,0,MAX(I34:K34))</f>
        <v>0</v>
      </c>
      <c r="M34" s="34">
        <f>SUM(H34,L34)</f>
        <v>0</v>
      </c>
      <c r="N34" s="23">
        <f>IF(ISNUMBER(A34), (IF(174.393&lt; A34,M34, TRUNC(10^(0.794358141*((LOG((A34/174.393)/LOG(10))*(LOG((A34/174.393)/LOG(10)))))),4)*M34)), 0)</f>
        <v>0</v>
      </c>
    </row>
    <row r="35" spans="1:14" hidden="1">
      <c r="A35" s="7"/>
      <c r="B35" s="3"/>
      <c r="C35" s="5"/>
      <c r="D35" s="18"/>
      <c r="E35" s="35"/>
      <c r="F35" s="36"/>
      <c r="G35" s="35"/>
      <c r="H35" s="37"/>
      <c r="I35" s="35"/>
      <c r="J35" s="36"/>
      <c r="K35" s="35"/>
      <c r="L35" s="37"/>
      <c r="M35" s="38"/>
      <c r="N35" s="24">
        <f>SUM(N31:N34)-MIN(N31:N34)</f>
        <v>0</v>
      </c>
    </row>
    <row r="36" spans="1:14" ht="13.5" thickBot="1"/>
    <row r="37" spans="1:14">
      <c r="A37" s="71" t="s">
        <v>17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  <row r="38" spans="1:14">
      <c r="A38" s="74" t="s">
        <v>18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1:14" ht="13.5" thickBot="1">
      <c r="A39" s="77" t="s">
        <v>24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</row>
    <row r="43" spans="1:14">
      <c r="E43" s="62"/>
    </row>
  </sheetData>
  <mergeCells count="7">
    <mergeCell ref="A37:N37"/>
    <mergeCell ref="A38:N38"/>
    <mergeCell ref="A39:N39"/>
    <mergeCell ref="A1:N1"/>
    <mergeCell ref="A2:B2"/>
    <mergeCell ref="L2:N2"/>
    <mergeCell ref="C2:K2"/>
  </mergeCells>
  <phoneticPr fontId="7" type="noConversion"/>
  <conditionalFormatting sqref="E6:G35 I6:K35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18:G18 I18:K18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 žáci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JANEBA</cp:lastModifiedBy>
  <cp:revision>0</cp:revision>
  <cp:lastPrinted>2015-10-24T17:56:37Z</cp:lastPrinted>
  <dcterms:created xsi:type="dcterms:W3CDTF">1601-01-01T00:00:00Z</dcterms:created>
  <dcterms:modified xsi:type="dcterms:W3CDTF">2015-10-24T18:08:05Z</dcterms:modified>
</cp:coreProperties>
</file>