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1280" windowHeight="6225"/>
  </bookViews>
  <sheets>
    <sheet name="Muži" sheetId="1" r:id="rId1"/>
  </sheets>
  <calcPr calcId="125725"/>
</workbook>
</file>

<file path=xl/calcChain.xml><?xml version="1.0" encoding="utf-8"?>
<calcChain xmlns="http://schemas.openxmlformats.org/spreadsheetml/2006/main">
  <c r="L17" i="1"/>
  <c r="H17"/>
  <c r="M17" s="1"/>
  <c r="N17" s="1"/>
  <c r="N47" l="1"/>
  <c r="L47"/>
  <c r="H47"/>
  <c r="N46"/>
  <c r="L46"/>
  <c r="H46"/>
  <c r="N45"/>
  <c r="L45"/>
  <c r="H45"/>
  <c r="N44"/>
  <c r="L44"/>
  <c r="H44"/>
  <c r="N43"/>
  <c r="L43"/>
  <c r="H43"/>
  <c r="N42"/>
  <c r="L42"/>
  <c r="H42"/>
  <c r="L36"/>
  <c r="L33"/>
  <c r="H33"/>
  <c r="L30"/>
  <c r="L32"/>
  <c r="H32"/>
  <c r="M42" l="1"/>
  <c r="N48"/>
  <c r="M44"/>
  <c r="M46"/>
  <c r="M43"/>
  <c r="M45"/>
  <c r="M47"/>
  <c r="H36"/>
  <c r="H16"/>
  <c r="L16"/>
  <c r="L40"/>
  <c r="H40"/>
  <c r="L39"/>
  <c r="H39"/>
  <c r="L38"/>
  <c r="H38"/>
  <c r="L37"/>
  <c r="H37"/>
  <c r="L35"/>
  <c r="H35"/>
  <c r="H31"/>
  <c r="L31"/>
  <c r="H30"/>
  <c r="H29"/>
  <c r="L29"/>
  <c r="H28"/>
  <c r="L28"/>
  <c r="H26"/>
  <c r="L26"/>
  <c r="H25"/>
  <c r="L25"/>
  <c r="H24"/>
  <c r="L24"/>
  <c r="H23"/>
  <c r="L23"/>
  <c r="H22"/>
  <c r="L22"/>
  <c r="H21"/>
  <c r="L21"/>
  <c r="H18"/>
  <c r="L18"/>
  <c r="H15"/>
  <c r="L15"/>
  <c r="H14"/>
  <c r="L14"/>
  <c r="H13"/>
  <c r="L13"/>
  <c r="H10"/>
  <c r="L10"/>
  <c r="H9"/>
  <c r="L9"/>
  <c r="H11"/>
  <c r="L11"/>
  <c r="L8"/>
  <c r="H8"/>
  <c r="H6"/>
  <c r="L6"/>
  <c r="H7"/>
  <c r="L7"/>
  <c r="M40" l="1"/>
  <c r="N40" s="1"/>
  <c r="M11"/>
  <c r="N11" s="1"/>
  <c r="M10"/>
  <c r="N10" s="1"/>
  <c r="M9"/>
  <c r="N9" s="1"/>
  <c r="M8"/>
  <c r="N8" s="1"/>
  <c r="M7"/>
  <c r="N7" s="1"/>
  <c r="M6"/>
  <c r="N6" s="1"/>
  <c r="N12" s="1"/>
  <c r="M32"/>
  <c r="N32" s="1"/>
  <c r="M18"/>
  <c r="N18" s="1"/>
  <c r="M21"/>
  <c r="N21" s="1"/>
  <c r="M15"/>
  <c r="N15" s="1"/>
  <c r="M25"/>
  <c r="N25" s="1"/>
  <c r="M13"/>
  <c r="N13" s="1"/>
  <c r="M26"/>
  <c r="N26" s="1"/>
  <c r="M24"/>
  <c r="N24" s="1"/>
  <c r="M23"/>
  <c r="N23" s="1"/>
  <c r="M29"/>
  <c r="N29" s="1"/>
  <c r="M16"/>
  <c r="N16" s="1"/>
  <c r="M39"/>
  <c r="N39" s="1"/>
  <c r="M38"/>
  <c r="N38" s="1"/>
  <c r="M37"/>
  <c r="N37" s="1"/>
  <c r="M36"/>
  <c r="N36" s="1"/>
  <c r="M35"/>
  <c r="N35" s="1"/>
  <c r="M33"/>
  <c r="N33" s="1"/>
  <c r="M31"/>
  <c r="N31" s="1"/>
  <c r="M30"/>
  <c r="N30" s="1"/>
  <c r="M28"/>
  <c r="N28" s="1"/>
  <c r="M22"/>
  <c r="N22" s="1"/>
  <c r="M14"/>
  <c r="N14" s="1"/>
  <c r="N20" l="1"/>
  <c r="N27"/>
  <c r="N41"/>
  <c r="N34"/>
</calcChain>
</file>

<file path=xl/sharedStrings.xml><?xml version="1.0" encoding="utf-8"?>
<sst xmlns="http://schemas.openxmlformats.org/spreadsheetml/2006/main" count="57" uniqueCount="53">
  <si>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</si>
  <si>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</si>
  <si>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</si>
  <si>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</si>
  <si>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</si>
  <si>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</si>
  <si>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</si>
  <si>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</si>
  <si>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</si>
  <si>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</si>
  <si>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</si>
  <si>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</si>
  <si>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</si>
  <si>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</si>
  <si>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3. KOLO - III. ligy družstev mužů - skupina B</t>
  </si>
  <si>
    <t>Místo konání: Holešov</t>
  </si>
  <si>
    <t>Termín: 14. 11. 2015</t>
  </si>
  <si>
    <t>Vrchní rozhodčí: Kolář Daniel st.</t>
  </si>
  <si>
    <t>Slezák Petr</t>
  </si>
  <si>
    <t>Špidlík  Antonín</t>
  </si>
  <si>
    <t xml:space="preserve">Hochman Jakub       </t>
  </si>
  <si>
    <t>Vybíral Josef</t>
  </si>
  <si>
    <t xml:space="preserve">Stuchlík Josef           </t>
  </si>
  <si>
    <t>Rýc Albert</t>
  </si>
  <si>
    <t>Skřivánek Marek</t>
  </si>
  <si>
    <t>Hanáček Jan</t>
  </si>
  <si>
    <t>Havlík Edvard</t>
  </si>
  <si>
    <t>Červinka Michal</t>
  </si>
  <si>
    <t>Huml Jiří</t>
  </si>
  <si>
    <t>Valent Pavel</t>
  </si>
  <si>
    <t>Brhel Pavel</t>
  </si>
  <si>
    <t>Navrátil Petr</t>
  </si>
  <si>
    <t xml:space="preserve">Šemnický Robert      </t>
  </si>
  <si>
    <t>Pliska Ladislav</t>
  </si>
  <si>
    <t xml:space="preserve">Černý Adam             </t>
  </si>
  <si>
    <t>Matějíček Jiří</t>
  </si>
  <si>
    <t>Buček Jakub</t>
  </si>
  <si>
    <t>Maruška Vítězslav</t>
  </si>
  <si>
    <t>Sokol JS Zlín 5 "B"</t>
  </si>
  <si>
    <t>3.</t>
  </si>
  <si>
    <t>TJ Sokol Brno-Obřany "C"</t>
  </si>
  <si>
    <t>2.</t>
  </si>
  <si>
    <t>1.</t>
  </si>
  <si>
    <t>TJ Holešov "B"</t>
  </si>
  <si>
    <t>Rozhodčí: Doležel Vladislav, Petr Navrátil, Josef Kolář, Daniel Kolář ml., Josef Brázdil, Navrátil Lukáš</t>
  </si>
  <si>
    <t>Celkově po 3 kolech:</t>
  </si>
  <si>
    <t>4. TJ Holešov C 5 b.</t>
  </si>
  <si>
    <t>1. TJ Holešov B 22 b.</t>
  </si>
  <si>
    <t>3. S. JS Zlín 5 B 17 b.</t>
  </si>
  <si>
    <t>5. S. JS Zlín 5 C 5b.</t>
  </si>
  <si>
    <t>2. TJ S. Brno-Obřany C 21 b.</t>
  </si>
  <si>
    <t>S. JS Zlín 5</t>
  </si>
  <si>
    <t>TJ Sokol Brno-Obřany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</si>
</sst>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0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thin">
        <color indexed="0"/>
      </bottom>
      <diagonal/>
    </border>
    <border>
      <left/>
      <right/>
      <top style="hair">
        <color indexed="8"/>
      </top>
      <bottom style="thin">
        <color indexed="0"/>
      </bottom>
      <diagonal/>
    </border>
    <border>
      <left/>
      <right style="medium">
        <color indexed="8"/>
      </right>
      <top style="hair">
        <color indexed="8"/>
      </top>
      <bottom style="thin">
        <color indexed="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2" fillId="0" borderId="23" xfId="0" quotePrefix="1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1" fontId="2" fillId="3" borderId="23" xfId="0" applyNumberFormat="1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2" fillId="0" borderId="1" xfId="0" quotePrefix="1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right"/>
    </xf>
    <xf numFmtId="0" fontId="2" fillId="3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0" fillId="0" borderId="1" xfId="0" applyBorder="1"/>
    <xf numFmtId="2" fontId="2" fillId="0" borderId="33" xfId="0" applyNumberFormat="1" applyFont="1" applyBorder="1" applyAlignment="1">
      <alignment horizontal="right"/>
    </xf>
    <xf numFmtId="0" fontId="0" fillId="0" borderId="33" xfId="0" applyBorder="1"/>
    <xf numFmtId="0" fontId="2" fillId="0" borderId="33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64" fontId="3" fillId="2" borderId="34" xfId="0" applyNumberFormat="1" applyFont="1" applyFill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" fontId="2" fillId="4" borderId="19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4" borderId="23" xfId="0" quotePrefix="1" applyNumberFormat="1" applyFont="1" applyFill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2" fillId="0" borderId="38" xfId="0" applyNumberFormat="1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9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FF66FF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52"/>
  <sheetViews>
    <sheetView tabSelected="1" zoomScaleNormal="100" workbookViewId="0">
      <selection activeCell="S50" sqref="S50"/>
    </sheetView>
  </sheetViews>
  <sheetFormatPr defaultRowHeight="12.75"/>
  <cols>
    <col min="1" max="1" width="7.28515625" customWidth="1"/>
    <col min="2" max="2" width="23.7109375" customWidth="1"/>
    <col min="4" max="4" width="22.570312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12.140625" customWidth="1"/>
    <col min="14" max="14" width="11.7109375" customWidth="1"/>
  </cols>
  <sheetData>
    <row r="1" spans="1:16" ht="27.7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6" ht="18.75" customHeight="1">
      <c r="A2" s="98" t="s">
        <v>16</v>
      </c>
      <c r="B2" s="98"/>
      <c r="C2" s="100" t="s">
        <v>0</v>
      </c>
      <c r="D2" s="100"/>
      <c r="E2" s="100"/>
      <c r="F2" s="100"/>
      <c r="G2" s="100"/>
      <c r="H2" s="100"/>
      <c r="I2" s="100"/>
      <c r="J2" s="100"/>
      <c r="K2" s="100"/>
      <c r="L2" s="99" t="s">
        <v>15</v>
      </c>
      <c r="M2" s="99"/>
      <c r="N2" s="99"/>
    </row>
    <row r="3" spans="1:16" ht="17.25" customHeight="1" thickBot="1"/>
    <row r="4" spans="1:16" ht="13.5" thickBot="1">
      <c r="A4" s="7" t="s">
        <v>1</v>
      </c>
      <c r="B4" s="8" t="s">
        <v>2</v>
      </c>
      <c r="C4" s="43" t="s">
        <v>13</v>
      </c>
      <c r="D4" s="21" t="s">
        <v>3</v>
      </c>
      <c r="E4" s="9" t="s">
        <v>4</v>
      </c>
      <c r="F4" s="10"/>
      <c r="G4" s="10"/>
      <c r="H4" s="11"/>
      <c r="I4" s="9" t="s">
        <v>5</v>
      </c>
      <c r="J4" s="10"/>
      <c r="K4" s="10"/>
      <c r="L4" s="11"/>
      <c r="M4" s="23" t="s">
        <v>6</v>
      </c>
      <c r="N4" s="12" t="s">
        <v>7</v>
      </c>
      <c r="P4" s="101" t="s">
        <v>45</v>
      </c>
    </row>
    <row r="5" spans="1:16" ht="13.5" thickBot="1">
      <c r="A5" s="13"/>
      <c r="B5" s="14"/>
      <c r="C5" s="15" t="s">
        <v>8</v>
      </c>
      <c r="D5" s="14"/>
      <c r="E5" s="16" t="s">
        <v>9</v>
      </c>
      <c r="F5" s="17" t="s">
        <v>10</v>
      </c>
      <c r="G5" s="18" t="s">
        <v>11</v>
      </c>
      <c r="H5" s="17" t="s">
        <v>12</v>
      </c>
      <c r="I5" s="18" t="s">
        <v>9</v>
      </c>
      <c r="J5" s="17" t="s">
        <v>10</v>
      </c>
      <c r="K5" s="18" t="s">
        <v>11</v>
      </c>
      <c r="L5" s="17" t="s">
        <v>12</v>
      </c>
      <c r="M5" s="19"/>
      <c r="N5" s="20"/>
      <c r="P5" t="s">
        <v>47</v>
      </c>
    </row>
    <row r="6" spans="1:16" hidden="1">
      <c r="A6" s="24">
        <v>0</v>
      </c>
      <c r="B6" s="25"/>
      <c r="C6" s="26"/>
      <c r="D6" s="27"/>
      <c r="E6" s="30">
        <v>0</v>
      </c>
      <c r="F6" s="31">
        <v>0</v>
      </c>
      <c r="G6" s="30">
        <v>0</v>
      </c>
      <c r="H6" s="32">
        <f t="shared" ref="H6:H11" si="0">IF(MAX(E6:G6)&lt;0,0,MAX(E6:G6))</f>
        <v>0</v>
      </c>
      <c r="I6" s="30">
        <v>0</v>
      </c>
      <c r="J6" s="31">
        <v>0</v>
      </c>
      <c r="K6" s="30">
        <v>0</v>
      </c>
      <c r="L6" s="32">
        <f t="shared" ref="L6:L11" si="1">IF(MAX(I6:K6)&lt;0,0,MAX(I6:K6))</f>
        <v>0</v>
      </c>
      <c r="M6" s="33">
        <f t="shared" ref="M6:M11" si="2">SUM(H6,L6)</f>
        <v>0</v>
      </c>
      <c r="N6" s="28" t="e">
        <f t="shared" ref="N6:N11" si="3">IF(ISNUMBER(A6), (IF(174.393&lt; A6,M6, TRUNC(10^(0.794358141*((LOG((A6/174.393)/LOG(10))*(LOG((A6/174.393)/LOG(10)))))),4)*M6)), 0)</f>
        <v>#NUM!</v>
      </c>
    </row>
    <row r="7" spans="1:16" hidden="1">
      <c r="A7" s="5">
        <v>0</v>
      </c>
      <c r="B7" s="1"/>
      <c r="C7" s="3"/>
      <c r="D7" s="22"/>
      <c r="E7" s="34">
        <v>0</v>
      </c>
      <c r="F7" s="35">
        <v>0</v>
      </c>
      <c r="G7" s="34">
        <v>0</v>
      </c>
      <c r="H7" s="36">
        <f t="shared" si="0"/>
        <v>0</v>
      </c>
      <c r="I7" s="34">
        <v>0</v>
      </c>
      <c r="J7" s="35">
        <v>0</v>
      </c>
      <c r="K7" s="34">
        <v>0</v>
      </c>
      <c r="L7" s="36">
        <f t="shared" si="1"/>
        <v>0</v>
      </c>
      <c r="M7" s="37">
        <f t="shared" si="2"/>
        <v>0</v>
      </c>
      <c r="N7" s="28" t="e">
        <f t="shared" si="3"/>
        <v>#NUM!</v>
      </c>
    </row>
    <row r="8" spans="1:16" hidden="1">
      <c r="A8" s="5">
        <v>0</v>
      </c>
      <c r="B8" s="1"/>
      <c r="C8" s="3"/>
      <c r="D8" s="22"/>
      <c r="E8" s="34">
        <v>0</v>
      </c>
      <c r="F8" s="35">
        <v>0</v>
      </c>
      <c r="G8" s="34">
        <v>0</v>
      </c>
      <c r="H8" s="36">
        <f t="shared" si="0"/>
        <v>0</v>
      </c>
      <c r="I8" s="34">
        <v>0</v>
      </c>
      <c r="J8" s="35">
        <v>0</v>
      </c>
      <c r="K8" s="38">
        <v>0</v>
      </c>
      <c r="L8" s="36">
        <f t="shared" si="1"/>
        <v>0</v>
      </c>
      <c r="M8" s="37">
        <f t="shared" si="2"/>
        <v>0</v>
      </c>
      <c r="N8" s="28" t="e">
        <f t="shared" si="3"/>
        <v>#NUM!</v>
      </c>
    </row>
    <row r="9" spans="1:16" hidden="1">
      <c r="A9" s="5">
        <v>0</v>
      </c>
      <c r="B9" s="1"/>
      <c r="C9" s="3"/>
      <c r="D9" s="22"/>
      <c r="E9" s="34">
        <v>0</v>
      </c>
      <c r="F9" s="35">
        <v>0</v>
      </c>
      <c r="G9" s="34">
        <v>0</v>
      </c>
      <c r="H9" s="36">
        <f t="shared" si="0"/>
        <v>0</v>
      </c>
      <c r="I9" s="34">
        <v>0</v>
      </c>
      <c r="J9" s="35">
        <v>0</v>
      </c>
      <c r="K9" s="34">
        <v>0</v>
      </c>
      <c r="L9" s="36">
        <f t="shared" si="1"/>
        <v>0</v>
      </c>
      <c r="M9" s="37">
        <f t="shared" si="2"/>
        <v>0</v>
      </c>
      <c r="N9" s="28" t="e">
        <f t="shared" si="3"/>
        <v>#NUM!</v>
      </c>
    </row>
    <row r="10" spans="1:16" hidden="1">
      <c r="A10" s="5">
        <v>0</v>
      </c>
      <c r="B10" s="1"/>
      <c r="C10" s="3"/>
      <c r="D10" s="22"/>
      <c r="E10" s="34">
        <v>0</v>
      </c>
      <c r="F10" s="35">
        <v>0</v>
      </c>
      <c r="G10" s="34">
        <v>0</v>
      </c>
      <c r="H10" s="36">
        <f t="shared" si="0"/>
        <v>0</v>
      </c>
      <c r="I10" s="34">
        <v>0</v>
      </c>
      <c r="J10" s="35">
        <v>0</v>
      </c>
      <c r="K10" s="38">
        <v>0</v>
      </c>
      <c r="L10" s="36">
        <f t="shared" si="1"/>
        <v>0</v>
      </c>
      <c r="M10" s="37">
        <f t="shared" si="2"/>
        <v>0</v>
      </c>
      <c r="N10" s="28" t="e">
        <f t="shared" si="3"/>
        <v>#NUM!</v>
      </c>
    </row>
    <row r="11" spans="1:16" ht="11.45" hidden="1" customHeight="1" thickBot="1">
      <c r="A11" s="5">
        <v>0</v>
      </c>
      <c r="B11" s="1"/>
      <c r="C11" s="3"/>
      <c r="D11" s="22"/>
      <c r="E11" s="34">
        <v>0</v>
      </c>
      <c r="F11" s="35">
        <v>0</v>
      </c>
      <c r="G11" s="34">
        <v>0</v>
      </c>
      <c r="H11" s="36">
        <f t="shared" si="0"/>
        <v>0</v>
      </c>
      <c r="I11" s="34">
        <v>0</v>
      </c>
      <c r="J11" s="35">
        <v>0</v>
      </c>
      <c r="K11" s="38">
        <v>0</v>
      </c>
      <c r="L11" s="36">
        <f t="shared" si="1"/>
        <v>0</v>
      </c>
      <c r="M11" s="37">
        <f t="shared" si="2"/>
        <v>0</v>
      </c>
      <c r="N11" s="28" t="e">
        <f t="shared" si="3"/>
        <v>#NUM!</v>
      </c>
    </row>
    <row r="12" spans="1:16" ht="15" hidden="1" customHeight="1">
      <c r="A12" s="6"/>
      <c r="B12" s="2"/>
      <c r="C12" s="4"/>
      <c r="D12" s="44"/>
      <c r="E12" s="39"/>
      <c r="F12" s="40"/>
      <c r="G12" s="39"/>
      <c r="H12" s="41"/>
      <c r="I12" s="39"/>
      <c r="J12" s="40"/>
      <c r="K12" s="39"/>
      <c r="L12" s="41"/>
      <c r="M12" s="42"/>
      <c r="N12" s="29" t="e">
        <f>SUM(N6:N11)-MIN(N6:N11)</f>
        <v>#NUM!</v>
      </c>
    </row>
    <row r="13" spans="1:16" ht="15" customHeight="1">
      <c r="A13" s="24">
        <v>93.9</v>
      </c>
      <c r="B13" s="25" t="s">
        <v>18</v>
      </c>
      <c r="C13" s="26">
        <v>1979</v>
      </c>
      <c r="D13" s="49"/>
      <c r="E13" s="76">
        <v>95</v>
      </c>
      <c r="F13" s="73">
        <v>100</v>
      </c>
      <c r="G13" s="30">
        <v>-102</v>
      </c>
      <c r="H13" s="32">
        <f t="shared" ref="H13:H18" si="4">IF(MAX(E13:G13)&lt;0,0,MAX(E13:G13))</f>
        <v>100</v>
      </c>
      <c r="I13" s="76">
        <v>105</v>
      </c>
      <c r="J13" s="73">
        <v>110</v>
      </c>
      <c r="K13" s="76">
        <v>115</v>
      </c>
      <c r="L13" s="32">
        <f t="shared" ref="L13:L18" si="5">IF(MAX(I13:K13)&lt;0,0,MAX(I13:K13))</f>
        <v>115</v>
      </c>
      <c r="M13" s="79">
        <f t="shared" ref="M13:M18" si="6">SUM(H13,L13)</f>
        <v>215</v>
      </c>
      <c r="N13" s="28">
        <f t="shared" ref="N13:N18" si="7">IF(ISNUMBER(A13), (IF(174.393&lt; A13,M13, TRUNC(10^(0.794358141*((LOG((A13/174.393)/LOG(10))*(LOG((A13/174.393)/LOG(10)))))),4)*M13)), 0)</f>
        <v>245.37950000000001</v>
      </c>
      <c r="P13" s="102" t="s">
        <v>50</v>
      </c>
    </row>
    <row r="14" spans="1:16" ht="15" customHeight="1">
      <c r="A14" s="5">
        <v>96.5</v>
      </c>
      <c r="B14" s="1" t="s">
        <v>19</v>
      </c>
      <c r="C14" s="3">
        <v>1975</v>
      </c>
      <c r="D14" s="50" t="s">
        <v>38</v>
      </c>
      <c r="E14" s="74">
        <v>85</v>
      </c>
      <c r="F14" s="75">
        <v>90</v>
      </c>
      <c r="G14" s="74">
        <v>95</v>
      </c>
      <c r="H14" s="36">
        <f t="shared" si="4"/>
        <v>95</v>
      </c>
      <c r="I14" s="74">
        <v>105</v>
      </c>
      <c r="J14" s="75">
        <v>115</v>
      </c>
      <c r="K14" s="74">
        <v>120</v>
      </c>
      <c r="L14" s="36">
        <f t="shared" si="5"/>
        <v>120</v>
      </c>
      <c r="M14" s="80">
        <f t="shared" si="6"/>
        <v>215</v>
      </c>
      <c r="N14" s="28">
        <f t="shared" si="7"/>
        <v>242.60600000000002</v>
      </c>
      <c r="P14" t="s">
        <v>48</v>
      </c>
    </row>
    <row r="15" spans="1:16" ht="13.5" customHeight="1">
      <c r="A15" s="5">
        <v>79.2</v>
      </c>
      <c r="B15" s="1" t="s">
        <v>20</v>
      </c>
      <c r="C15" s="3">
        <v>1998</v>
      </c>
      <c r="D15" s="50"/>
      <c r="E15" s="74">
        <v>60</v>
      </c>
      <c r="F15" s="75">
        <v>63</v>
      </c>
      <c r="G15" s="74">
        <v>65</v>
      </c>
      <c r="H15" s="36">
        <f t="shared" si="4"/>
        <v>65</v>
      </c>
      <c r="I15" s="74">
        <v>96</v>
      </c>
      <c r="J15" s="75">
        <v>100</v>
      </c>
      <c r="K15" s="34">
        <v>-102</v>
      </c>
      <c r="L15" s="36">
        <f t="shared" si="5"/>
        <v>100</v>
      </c>
      <c r="M15" s="80">
        <f t="shared" si="6"/>
        <v>165</v>
      </c>
      <c r="N15" s="28">
        <f t="shared" si="7"/>
        <v>204.5505</v>
      </c>
      <c r="P15" t="s">
        <v>46</v>
      </c>
    </row>
    <row r="16" spans="1:16" ht="18" customHeight="1">
      <c r="A16" s="5">
        <v>68.7</v>
      </c>
      <c r="B16" s="1" t="s">
        <v>24</v>
      </c>
      <c r="C16" s="3">
        <v>1994</v>
      </c>
      <c r="D16" s="81" t="s">
        <v>39</v>
      </c>
      <c r="E16" s="74">
        <v>60</v>
      </c>
      <c r="F16" s="75">
        <v>65</v>
      </c>
      <c r="G16" s="74">
        <v>67</v>
      </c>
      <c r="H16" s="36">
        <f t="shared" si="4"/>
        <v>67</v>
      </c>
      <c r="I16" s="74">
        <v>75</v>
      </c>
      <c r="J16" s="75">
        <v>80</v>
      </c>
      <c r="K16" s="38">
        <v>-85</v>
      </c>
      <c r="L16" s="36">
        <f t="shared" si="5"/>
        <v>80</v>
      </c>
      <c r="M16" s="80">
        <f t="shared" si="6"/>
        <v>147</v>
      </c>
      <c r="N16" s="28">
        <f t="shared" si="7"/>
        <v>198.303</v>
      </c>
      <c r="P16" t="s">
        <v>49</v>
      </c>
    </row>
    <row r="17" spans="1:19" ht="18" customHeight="1">
      <c r="A17" s="5">
        <v>66.5</v>
      </c>
      <c r="B17" s="1" t="s">
        <v>22</v>
      </c>
      <c r="C17" s="3">
        <v>1993</v>
      </c>
      <c r="D17" s="50"/>
      <c r="E17" s="74">
        <v>65</v>
      </c>
      <c r="F17" s="75">
        <v>69</v>
      </c>
      <c r="G17" s="74">
        <v>72</v>
      </c>
      <c r="H17" s="36">
        <f t="shared" ref="H17" si="8">IF(MAX(E17:G17)&lt;0,0,MAX(E17:G17))</f>
        <v>72</v>
      </c>
      <c r="I17" s="74">
        <v>85</v>
      </c>
      <c r="J17" s="75">
        <v>90</v>
      </c>
      <c r="K17" s="78">
        <v>92</v>
      </c>
      <c r="L17" s="36">
        <f t="shared" ref="L17" si="9">IF(MAX(I17:K17)&lt;0,0,MAX(I17:K17))</f>
        <v>92</v>
      </c>
      <c r="M17" s="80">
        <f t="shared" ref="M17" si="10">SUM(H17,L17)</f>
        <v>164</v>
      </c>
      <c r="N17" s="28">
        <f t="shared" ref="N17" si="11">IF(ISNUMBER(A17), (IF(174.393&lt; A17,M17, TRUNC(10^(0.794358141*((LOG((A17/174.393)/LOG(10))*(LOG((A17/174.393)/LOG(10)))))),4)*M17)), 0)</f>
        <v>225.99199999999999</v>
      </c>
    </row>
    <row r="18" spans="1:19" ht="18" customHeight="1">
      <c r="A18" s="5">
        <v>89.8</v>
      </c>
      <c r="B18" s="1" t="s">
        <v>23</v>
      </c>
      <c r="C18" s="3">
        <v>1999</v>
      </c>
      <c r="D18" s="50"/>
      <c r="E18" s="74">
        <v>70</v>
      </c>
      <c r="F18" s="75">
        <v>75</v>
      </c>
      <c r="G18" s="34">
        <v>-77</v>
      </c>
      <c r="H18" s="36">
        <f t="shared" si="4"/>
        <v>75</v>
      </c>
      <c r="I18" s="74">
        <v>95</v>
      </c>
      <c r="J18" s="75">
        <v>98</v>
      </c>
      <c r="K18" s="38">
        <v>-100</v>
      </c>
      <c r="L18" s="36">
        <f t="shared" si="5"/>
        <v>98</v>
      </c>
      <c r="M18" s="80">
        <f t="shared" si="6"/>
        <v>173</v>
      </c>
      <c r="N18" s="28">
        <f t="shared" si="7"/>
        <v>201.38929999999999</v>
      </c>
    </row>
    <row r="19" spans="1:19" ht="17.25" customHeight="1" thickBot="1">
      <c r="A19" s="5"/>
      <c r="B19" s="1"/>
      <c r="C19" s="3"/>
      <c r="D19" s="50"/>
      <c r="E19" s="34"/>
      <c r="F19" s="35"/>
      <c r="G19" s="34"/>
      <c r="H19" s="36"/>
      <c r="I19" s="34"/>
      <c r="J19" s="35"/>
      <c r="K19" s="38"/>
      <c r="L19" s="36"/>
      <c r="M19" s="80"/>
      <c r="N19" s="72"/>
    </row>
    <row r="20" spans="1:19" ht="16.899999999999999" customHeight="1">
      <c r="A20" s="82"/>
      <c r="B20" s="83"/>
      <c r="C20" s="84"/>
      <c r="D20" s="85"/>
      <c r="E20" s="86"/>
      <c r="F20" s="59"/>
      <c r="G20" s="86"/>
      <c r="H20" s="60"/>
      <c r="I20" s="86"/>
      <c r="J20" s="59"/>
      <c r="K20" s="86"/>
      <c r="L20" s="60"/>
      <c r="M20" s="87"/>
      <c r="N20" s="47">
        <f>SUM(N13:N18)-MIN(N13:N18)</f>
        <v>1119.9173000000001</v>
      </c>
      <c r="O20" s="45"/>
    </row>
    <row r="21" spans="1:19" ht="16.899999999999999" customHeight="1">
      <c r="A21" s="24">
        <v>99.3</v>
      </c>
      <c r="B21" s="25" t="s">
        <v>25</v>
      </c>
      <c r="C21" s="26">
        <v>1995</v>
      </c>
      <c r="D21" s="49"/>
      <c r="E21" s="76">
        <v>80</v>
      </c>
      <c r="F21" s="73">
        <v>85</v>
      </c>
      <c r="G21" s="30">
        <v>-90</v>
      </c>
      <c r="H21" s="32">
        <f t="shared" ref="H21:H26" si="12">IF(MAX(E21:G21)&lt;0,0,MAX(E21:G21))</f>
        <v>85</v>
      </c>
      <c r="I21" s="76">
        <v>110</v>
      </c>
      <c r="J21" s="73">
        <v>115</v>
      </c>
      <c r="K21" s="76">
        <v>120</v>
      </c>
      <c r="L21" s="32">
        <f t="shared" ref="L21:L26" si="13">IF(MAX(I21:K21)&lt;0,0,MAX(I21:K21))</f>
        <v>120</v>
      </c>
      <c r="M21" s="33">
        <f t="shared" ref="M21:M26" si="14">SUM(H21,L21)</f>
        <v>205</v>
      </c>
      <c r="N21" s="28">
        <f t="shared" ref="N21:N26" si="15">IF(ISNUMBER(A21), (IF(174.393&lt; A21,M21, TRUNC(10^(0.794358141*((LOG((A21/174.393)/LOG(10))*(LOG((A21/174.393)/LOG(10)))))),4)*M21)), 0)</f>
        <v>228.69799999999998</v>
      </c>
    </row>
    <row r="22" spans="1:19" ht="16.149999999999999" customHeight="1">
      <c r="A22" s="5">
        <v>84.3</v>
      </c>
      <c r="B22" s="1" t="s">
        <v>34</v>
      </c>
      <c r="C22" s="3">
        <v>1992</v>
      </c>
      <c r="D22" s="50" t="s">
        <v>40</v>
      </c>
      <c r="E22" s="34">
        <v>-85</v>
      </c>
      <c r="F22" s="35">
        <v>-85</v>
      </c>
      <c r="G22" s="74">
        <v>90</v>
      </c>
      <c r="H22" s="36">
        <f t="shared" si="12"/>
        <v>90</v>
      </c>
      <c r="I22" s="74">
        <v>105</v>
      </c>
      <c r="J22" s="75">
        <v>110</v>
      </c>
      <c r="K22" s="74">
        <v>113</v>
      </c>
      <c r="L22" s="36">
        <f t="shared" si="13"/>
        <v>113</v>
      </c>
      <c r="M22" s="37">
        <f t="shared" si="14"/>
        <v>203</v>
      </c>
      <c r="N22" s="28">
        <f t="shared" si="15"/>
        <v>243.5797</v>
      </c>
    </row>
    <row r="23" spans="1:19" ht="15.75" customHeight="1">
      <c r="A23" s="5">
        <v>71.900000000000006</v>
      </c>
      <c r="B23" s="1" t="s">
        <v>26</v>
      </c>
      <c r="C23" s="3">
        <v>1972</v>
      </c>
      <c r="D23" s="50"/>
      <c r="E23" s="74">
        <v>70</v>
      </c>
      <c r="F23" s="75">
        <v>75</v>
      </c>
      <c r="G23" s="34">
        <v>-80</v>
      </c>
      <c r="H23" s="36">
        <f t="shared" si="12"/>
        <v>75</v>
      </c>
      <c r="I23" s="74">
        <v>80</v>
      </c>
      <c r="J23" s="75">
        <v>85</v>
      </c>
      <c r="K23" s="38">
        <v>-90</v>
      </c>
      <c r="L23" s="36">
        <f t="shared" si="13"/>
        <v>85</v>
      </c>
      <c r="M23" s="37">
        <f t="shared" si="14"/>
        <v>160</v>
      </c>
      <c r="N23" s="28">
        <f t="shared" si="15"/>
        <v>209.76</v>
      </c>
    </row>
    <row r="24" spans="1:19" ht="15.75" customHeight="1">
      <c r="A24" s="5">
        <v>88.7</v>
      </c>
      <c r="B24" s="1" t="s">
        <v>28</v>
      </c>
      <c r="C24" s="3">
        <v>1993</v>
      </c>
      <c r="D24" s="81" t="s">
        <v>41</v>
      </c>
      <c r="E24" s="74">
        <v>85</v>
      </c>
      <c r="F24" s="75">
        <v>90</v>
      </c>
      <c r="G24" s="34">
        <v>-95</v>
      </c>
      <c r="H24" s="36">
        <f t="shared" si="12"/>
        <v>90</v>
      </c>
      <c r="I24" s="74">
        <v>110</v>
      </c>
      <c r="J24" s="75">
        <v>120</v>
      </c>
      <c r="K24" s="74">
        <v>125</v>
      </c>
      <c r="L24" s="36">
        <f t="shared" si="13"/>
        <v>125</v>
      </c>
      <c r="M24" s="37">
        <f t="shared" si="14"/>
        <v>215</v>
      </c>
      <c r="N24" s="28">
        <f t="shared" si="15"/>
        <v>251.70050000000001</v>
      </c>
      <c r="S24" s="45"/>
    </row>
    <row r="25" spans="1:19" ht="15.75" customHeight="1">
      <c r="A25" s="5">
        <v>102.8</v>
      </c>
      <c r="B25" s="1" t="s">
        <v>29</v>
      </c>
      <c r="C25" s="3">
        <v>1985</v>
      </c>
      <c r="D25" s="50"/>
      <c r="E25" s="74">
        <v>92</v>
      </c>
      <c r="F25" s="75">
        <v>100</v>
      </c>
      <c r="G25" s="34">
        <v>-105</v>
      </c>
      <c r="H25" s="36">
        <f t="shared" si="12"/>
        <v>100</v>
      </c>
      <c r="I25" s="74">
        <v>120</v>
      </c>
      <c r="J25" s="75">
        <v>130</v>
      </c>
      <c r="K25" s="38">
        <v>-135</v>
      </c>
      <c r="L25" s="36">
        <f t="shared" si="13"/>
        <v>130</v>
      </c>
      <c r="M25" s="37">
        <f t="shared" si="14"/>
        <v>230</v>
      </c>
      <c r="N25" s="28">
        <f t="shared" si="15"/>
        <v>253.25299999999999</v>
      </c>
    </row>
    <row r="26" spans="1:19" ht="15.75" customHeight="1" thickBot="1">
      <c r="A26" s="5">
        <v>72.900000000000006</v>
      </c>
      <c r="B26" s="1" t="s">
        <v>30</v>
      </c>
      <c r="C26" s="3">
        <v>1969</v>
      </c>
      <c r="D26" s="50"/>
      <c r="E26" s="74">
        <v>80</v>
      </c>
      <c r="F26" s="75">
        <v>84</v>
      </c>
      <c r="G26" s="34">
        <v>-87</v>
      </c>
      <c r="H26" s="36">
        <f t="shared" si="12"/>
        <v>84</v>
      </c>
      <c r="I26" s="74">
        <v>103</v>
      </c>
      <c r="J26" s="75">
        <v>108</v>
      </c>
      <c r="K26" s="74">
        <v>110</v>
      </c>
      <c r="L26" s="36">
        <f t="shared" si="13"/>
        <v>110</v>
      </c>
      <c r="M26" s="37">
        <f t="shared" si="14"/>
        <v>194</v>
      </c>
      <c r="N26" s="28">
        <f t="shared" si="15"/>
        <v>252.21940000000001</v>
      </c>
    </row>
    <row r="27" spans="1:19" ht="15.6" customHeight="1">
      <c r="A27" s="6"/>
      <c r="B27" s="2"/>
      <c r="C27" s="4"/>
      <c r="D27" s="85"/>
      <c r="E27" s="39"/>
      <c r="F27" s="40"/>
      <c r="G27" s="39"/>
      <c r="H27" s="41"/>
      <c r="I27" s="39"/>
      <c r="J27" s="40"/>
      <c r="K27" s="39"/>
      <c r="L27" s="41"/>
      <c r="M27" s="42"/>
      <c r="N27" s="47">
        <f>SUM(N21:N26)-MIN(N21:N26)</f>
        <v>1229.4505999999999</v>
      </c>
    </row>
    <row r="28" spans="1:19" ht="16.899999999999999" customHeight="1">
      <c r="A28" s="24">
        <v>86.8</v>
      </c>
      <c r="B28" s="25" t="s">
        <v>37</v>
      </c>
      <c r="C28" s="26">
        <v>1982</v>
      </c>
      <c r="D28" s="49"/>
      <c r="E28" s="76">
        <v>95</v>
      </c>
      <c r="F28" s="73">
        <v>100</v>
      </c>
      <c r="G28" s="30">
        <v>-102</v>
      </c>
      <c r="H28" s="32">
        <f t="shared" ref="H28:H31" si="16">IF(MAX(E28:G28)&lt;0,0,MAX(E28:G28))</f>
        <v>100</v>
      </c>
      <c r="I28" s="30">
        <v>-125</v>
      </c>
      <c r="J28" s="73">
        <v>125</v>
      </c>
      <c r="K28" s="30">
        <v>-131</v>
      </c>
      <c r="L28" s="32">
        <f t="shared" ref="L28:L31" si="17">IF(MAX(I28:K28)&lt;0,0,MAX(I28:K28))</f>
        <v>125</v>
      </c>
      <c r="M28" s="33">
        <f t="shared" ref="M28:M32" si="18">SUM(H28,L28)</f>
        <v>225</v>
      </c>
      <c r="N28" s="28">
        <f t="shared" ref="N28:N32" si="19">IF(ISNUMBER(A28), (IF(174.393&lt; A28,M28, TRUNC(10^(0.794358141*((LOG((A28/174.393)/LOG(10))*(LOG((A28/174.393)/LOG(10)))))),4)*M28)), 0)</f>
        <v>266.13</v>
      </c>
    </row>
    <row r="29" spans="1:19" ht="16.899999999999999" customHeight="1">
      <c r="A29" s="5">
        <v>94.9</v>
      </c>
      <c r="B29" s="1" t="s">
        <v>36</v>
      </c>
      <c r="C29" s="3">
        <v>1987</v>
      </c>
      <c r="D29" s="50" t="s">
        <v>43</v>
      </c>
      <c r="E29" s="34">
        <v>-100</v>
      </c>
      <c r="F29" s="75">
        <v>100</v>
      </c>
      <c r="G29" s="74">
        <v>107</v>
      </c>
      <c r="H29" s="36">
        <f t="shared" si="16"/>
        <v>107</v>
      </c>
      <c r="I29" s="74">
        <v>128</v>
      </c>
      <c r="J29" s="35">
        <v>-133</v>
      </c>
      <c r="K29" s="46">
        <v>-133</v>
      </c>
      <c r="L29" s="36">
        <f t="shared" si="17"/>
        <v>128</v>
      </c>
      <c r="M29" s="37">
        <f t="shared" si="18"/>
        <v>235</v>
      </c>
      <c r="N29" s="28">
        <f t="shared" si="19"/>
        <v>267.00700000000001</v>
      </c>
    </row>
    <row r="30" spans="1:19" ht="15.75" customHeight="1">
      <c r="A30" s="5">
        <v>115.2</v>
      </c>
      <c r="B30" s="1" t="s">
        <v>32</v>
      </c>
      <c r="C30" s="3">
        <v>1973</v>
      </c>
      <c r="D30" s="50"/>
      <c r="E30" s="74">
        <v>60</v>
      </c>
      <c r="F30" s="75">
        <v>65</v>
      </c>
      <c r="G30" s="34">
        <v>-70</v>
      </c>
      <c r="H30" s="36">
        <f t="shared" si="16"/>
        <v>65</v>
      </c>
      <c r="I30" s="74">
        <v>90</v>
      </c>
      <c r="J30" s="75">
        <v>93</v>
      </c>
      <c r="K30" s="38">
        <v>-95</v>
      </c>
      <c r="L30" s="36">
        <f>IF(MAX(I30:K30)&lt;0,0,MAX(I30:K30))</f>
        <v>93</v>
      </c>
      <c r="M30" s="37">
        <f t="shared" si="18"/>
        <v>158</v>
      </c>
      <c r="N30" s="28">
        <f t="shared" si="19"/>
        <v>167.65379999999999</v>
      </c>
    </row>
    <row r="31" spans="1:19" ht="15" customHeight="1">
      <c r="A31" s="5">
        <v>70.3</v>
      </c>
      <c r="B31" s="1" t="s">
        <v>31</v>
      </c>
      <c r="C31" s="3">
        <v>1991</v>
      </c>
      <c r="D31" s="81" t="s">
        <v>42</v>
      </c>
      <c r="E31" s="74">
        <v>85</v>
      </c>
      <c r="F31" s="75">
        <v>90</v>
      </c>
      <c r="G31" s="74">
        <v>92</v>
      </c>
      <c r="H31" s="36">
        <f t="shared" si="16"/>
        <v>92</v>
      </c>
      <c r="I31" s="74">
        <v>105</v>
      </c>
      <c r="J31" s="75">
        <v>115</v>
      </c>
      <c r="K31" s="74">
        <v>117</v>
      </c>
      <c r="L31" s="36">
        <f t="shared" si="17"/>
        <v>117</v>
      </c>
      <c r="M31" s="37">
        <f t="shared" si="18"/>
        <v>209</v>
      </c>
      <c r="N31" s="28">
        <f t="shared" si="19"/>
        <v>277.84459999999996</v>
      </c>
    </row>
    <row r="32" spans="1:19" ht="15" customHeight="1">
      <c r="A32" s="5">
        <v>105</v>
      </c>
      <c r="B32" s="1" t="s">
        <v>33</v>
      </c>
      <c r="C32" s="3">
        <v>1958</v>
      </c>
      <c r="D32" s="50"/>
      <c r="E32" s="74">
        <v>82</v>
      </c>
      <c r="F32" s="75">
        <v>86</v>
      </c>
      <c r="G32" s="74">
        <v>88</v>
      </c>
      <c r="H32" s="36">
        <f>IF(MAX(E32:G32)&lt;0,0,MAX(E32:G32))</f>
        <v>88</v>
      </c>
      <c r="I32" s="74">
        <v>110</v>
      </c>
      <c r="J32" s="75">
        <v>117</v>
      </c>
      <c r="K32" s="38">
        <v>-119</v>
      </c>
      <c r="L32" s="36">
        <f>IF(MAX(I32:K32)&lt;0,0,MAX(I32:K32))</f>
        <v>117</v>
      </c>
      <c r="M32" s="37">
        <f t="shared" si="18"/>
        <v>205</v>
      </c>
      <c r="N32" s="28">
        <f t="shared" si="19"/>
        <v>224.024</v>
      </c>
    </row>
    <row r="33" spans="1:14" ht="15" customHeight="1" thickBot="1">
      <c r="A33" s="5">
        <v>73.8</v>
      </c>
      <c r="B33" s="1" t="s">
        <v>35</v>
      </c>
      <c r="C33" s="3">
        <v>1994</v>
      </c>
      <c r="D33" s="50"/>
      <c r="E33" s="75">
        <v>75</v>
      </c>
      <c r="F33" s="58">
        <v>-80</v>
      </c>
      <c r="G33" s="58">
        <v>-83</v>
      </c>
      <c r="H33" s="77">
        <f>IF(MAX(E33:G33)&lt;0,0,MAX(E33:G33))</f>
        <v>75</v>
      </c>
      <c r="I33" s="58">
        <v>-95</v>
      </c>
      <c r="J33" s="58">
        <v>-95</v>
      </c>
      <c r="K33" s="75">
        <v>95</v>
      </c>
      <c r="L33" s="36">
        <f>IF(MAX(I33:K33)&lt;0,0,MAX(I33:K33))</f>
        <v>95</v>
      </c>
      <c r="M33" s="37">
        <f>SUM(E33,L33)</f>
        <v>170</v>
      </c>
      <c r="N33" s="28">
        <f>IF(ISNUMBER(A33), (IF(174.393&lt; A33,M33, TRUNC(10^(0.794358141*((LOG((A33/174.393)/LOG(10))*(LOG((A33/174.393)/LOG(10)))))),4)*M33)), 0)</f>
        <v>219.40199999999999</v>
      </c>
    </row>
    <row r="34" spans="1:14" ht="16.899999999999999" customHeight="1">
      <c r="A34" s="6"/>
      <c r="B34" s="2"/>
      <c r="C34" s="4"/>
      <c r="D34" s="85"/>
      <c r="E34" s="59"/>
      <c r="F34" s="59"/>
      <c r="G34" s="59"/>
      <c r="H34" s="60"/>
      <c r="I34" s="59"/>
      <c r="J34" s="59"/>
      <c r="K34" s="59"/>
      <c r="L34" s="41"/>
      <c r="M34" s="42"/>
      <c r="N34" s="47">
        <f>SUM(N28:N33)-MIN(N28:N33)</f>
        <v>1254.4076</v>
      </c>
    </row>
    <row r="35" spans="1:14" ht="18" customHeight="1">
      <c r="A35" s="24">
        <v>70</v>
      </c>
      <c r="B35" s="25" t="s">
        <v>21</v>
      </c>
      <c r="C35" s="26">
        <v>1951</v>
      </c>
      <c r="D35" s="49" t="s">
        <v>51</v>
      </c>
      <c r="E35" s="73">
        <v>50</v>
      </c>
      <c r="F35" s="73">
        <v>55</v>
      </c>
      <c r="G35" s="73">
        <v>57</v>
      </c>
      <c r="H35" s="32">
        <f t="shared" ref="H35:H40" si="20">IF(MAX(E35:G35)&lt;0,0,MAX(E35:G35))</f>
        <v>57</v>
      </c>
      <c r="I35" s="73">
        <v>70</v>
      </c>
      <c r="J35" s="73">
        <v>75</v>
      </c>
      <c r="K35" s="73">
        <v>77</v>
      </c>
      <c r="L35" s="32">
        <f t="shared" ref="L35:L40" si="21">IF(MAX(I35:K35)&lt;0,0,MAX(I35:K35))</f>
        <v>77</v>
      </c>
      <c r="M35" s="33">
        <f t="shared" ref="M35:M40" si="22">SUM(H35,L35)</f>
        <v>134</v>
      </c>
      <c r="N35" s="28">
        <f t="shared" ref="N35:N40" si="23">IF(ISNUMBER(A35), (IF(174.393&lt; A35,M35, TRUNC(10^(0.794358141*((LOG((A35/174.393)/LOG(10))*(LOG((A35/174.393)/LOG(10)))))),4)*M35)), 0)</f>
        <v>178.62199999999999</v>
      </c>
    </row>
    <row r="36" spans="1:14" ht="18" customHeight="1">
      <c r="A36" s="5">
        <v>95.2</v>
      </c>
      <c r="B36" s="1" t="s">
        <v>27</v>
      </c>
      <c r="C36" s="3">
        <v>1992</v>
      </c>
      <c r="D36" s="50" t="s">
        <v>52</v>
      </c>
      <c r="E36" s="75">
        <v>70</v>
      </c>
      <c r="F36" s="75">
        <v>80</v>
      </c>
      <c r="G36" s="75">
        <v>90</v>
      </c>
      <c r="H36" s="36">
        <f t="shared" si="20"/>
        <v>90</v>
      </c>
      <c r="I36" s="75">
        <v>90</v>
      </c>
      <c r="J36" s="75">
        <v>100</v>
      </c>
      <c r="K36" s="35">
        <v>-110</v>
      </c>
      <c r="L36" s="32">
        <f t="shared" si="21"/>
        <v>100</v>
      </c>
      <c r="M36" s="37">
        <f t="shared" si="22"/>
        <v>190</v>
      </c>
      <c r="N36" s="28">
        <f t="shared" si="23"/>
        <v>215.59300000000002</v>
      </c>
    </row>
    <row r="37" spans="1:14" ht="18" customHeight="1">
      <c r="A37" s="5"/>
      <c r="B37" s="1"/>
      <c r="C37" s="3"/>
      <c r="D37" s="50"/>
      <c r="E37" s="35"/>
      <c r="F37" s="35"/>
      <c r="G37" s="35"/>
      <c r="H37" s="36">
        <f t="shared" si="20"/>
        <v>0</v>
      </c>
      <c r="I37" s="35"/>
      <c r="J37" s="35"/>
      <c r="K37" s="57"/>
      <c r="L37" s="36">
        <f t="shared" si="21"/>
        <v>0</v>
      </c>
      <c r="M37" s="37">
        <f t="shared" si="22"/>
        <v>0</v>
      </c>
      <c r="N37" s="28">
        <f t="shared" si="23"/>
        <v>0</v>
      </c>
    </row>
    <row r="38" spans="1:14" ht="16.899999999999999" customHeight="1">
      <c r="A38" s="5"/>
      <c r="B38" s="1"/>
      <c r="C38" s="3"/>
      <c r="D38" s="50"/>
      <c r="E38" s="35"/>
      <c r="F38" s="35"/>
      <c r="G38" s="35"/>
      <c r="H38" s="36">
        <f t="shared" si="20"/>
        <v>0</v>
      </c>
      <c r="I38" s="35"/>
      <c r="J38" s="35"/>
      <c r="K38" s="35"/>
      <c r="L38" s="36">
        <f t="shared" si="21"/>
        <v>0</v>
      </c>
      <c r="M38" s="37">
        <f t="shared" si="22"/>
        <v>0</v>
      </c>
      <c r="N38" s="28">
        <f t="shared" si="23"/>
        <v>0</v>
      </c>
    </row>
    <row r="39" spans="1:14" ht="15" customHeight="1">
      <c r="A39" s="5"/>
      <c r="B39" s="1"/>
      <c r="C39" s="3"/>
      <c r="D39" s="50"/>
      <c r="E39" s="35"/>
      <c r="F39" s="35"/>
      <c r="G39" s="35"/>
      <c r="H39" s="36">
        <f t="shared" si="20"/>
        <v>0</v>
      </c>
      <c r="I39" s="35"/>
      <c r="J39" s="35"/>
      <c r="K39" s="57"/>
      <c r="L39" s="36">
        <f t="shared" si="21"/>
        <v>0</v>
      </c>
      <c r="M39" s="37">
        <f t="shared" si="22"/>
        <v>0</v>
      </c>
      <c r="N39" s="28">
        <f t="shared" si="23"/>
        <v>0</v>
      </c>
    </row>
    <row r="40" spans="1:14" ht="15" customHeight="1" thickBot="1">
      <c r="A40" s="5"/>
      <c r="B40" s="1"/>
      <c r="C40" s="3"/>
      <c r="D40" s="50"/>
      <c r="E40" s="58"/>
      <c r="F40" s="58"/>
      <c r="G40" s="58"/>
      <c r="H40" s="36">
        <f t="shared" si="20"/>
        <v>0</v>
      </c>
      <c r="I40" s="58"/>
      <c r="J40" s="58"/>
      <c r="K40" s="58"/>
      <c r="L40" s="36">
        <f t="shared" si="21"/>
        <v>0</v>
      </c>
      <c r="M40" s="37">
        <f t="shared" si="22"/>
        <v>0</v>
      </c>
      <c r="N40" s="28">
        <f t="shared" si="23"/>
        <v>0</v>
      </c>
    </row>
    <row r="41" spans="1:14" ht="15.6" customHeight="1">
      <c r="A41" s="6"/>
      <c r="B41" s="2"/>
      <c r="C41" s="4"/>
      <c r="D41" s="54"/>
      <c r="E41" s="55"/>
      <c r="F41" s="55"/>
      <c r="G41" s="55"/>
      <c r="H41" s="56"/>
      <c r="I41" s="55"/>
      <c r="J41" s="55"/>
      <c r="K41" s="55"/>
      <c r="L41" s="41"/>
      <c r="M41" s="42"/>
      <c r="N41" s="47">
        <f>SUM(N35:N40)-MIN(N35:N40)</f>
        <v>394.21500000000003</v>
      </c>
    </row>
    <row r="42" spans="1:14" ht="15.6" hidden="1" customHeight="1">
      <c r="A42" s="61"/>
      <c r="B42" s="62"/>
      <c r="C42" s="63"/>
      <c r="D42" s="51"/>
      <c r="E42" s="52"/>
      <c r="F42" s="52"/>
      <c r="G42" s="52"/>
      <c r="H42" s="53">
        <f t="shared" ref="H42:H47" si="24">IF(MAX(E42:G42)&lt;0,0,MAX(E42:G42))</f>
        <v>0</v>
      </c>
      <c r="I42" s="52"/>
      <c r="J42" s="52"/>
      <c r="K42" s="52"/>
      <c r="L42" s="32">
        <f t="shared" ref="L42:L47" si="25">IF(MAX(I42:K42)&lt;0,0,MAX(I42:K42))</f>
        <v>0</v>
      </c>
      <c r="M42" s="32">
        <f t="shared" ref="M42:M47" si="26">SUM(H42,L42)</f>
        <v>0</v>
      </c>
      <c r="N42" s="28">
        <f t="shared" ref="N42:N47" si="27">IF(ISNUMBER(A42), (IF(174.393&lt; A42,M42, TRUNC(10^(0.794358141*((LOG((A42/174.393)/LOG(10))*(LOG((A42/174.393)/LOG(10)))))),4)*M42)), 0)</f>
        <v>0</v>
      </c>
    </row>
    <row r="43" spans="1:14" ht="15.6" hidden="1" customHeight="1">
      <c r="A43" s="64"/>
      <c r="B43" s="48"/>
      <c r="C43" s="22"/>
      <c r="D43" s="65"/>
      <c r="E43" s="35"/>
      <c r="F43" s="35"/>
      <c r="G43" s="35"/>
      <c r="H43" s="36">
        <f t="shared" si="24"/>
        <v>0</v>
      </c>
      <c r="I43" s="35"/>
      <c r="J43" s="35"/>
      <c r="K43" s="35"/>
      <c r="L43" s="36">
        <f t="shared" si="25"/>
        <v>0</v>
      </c>
      <c r="M43" s="36">
        <f t="shared" si="26"/>
        <v>0</v>
      </c>
      <c r="N43" s="28">
        <f t="shared" si="27"/>
        <v>0</v>
      </c>
    </row>
    <row r="44" spans="1:14" ht="16.899999999999999" hidden="1" customHeight="1">
      <c r="A44" s="64"/>
      <c r="B44" s="48"/>
      <c r="C44" s="22"/>
      <c r="D44" s="22"/>
      <c r="E44" s="35"/>
      <c r="F44" s="35"/>
      <c r="G44" s="35"/>
      <c r="H44" s="36">
        <f t="shared" si="24"/>
        <v>0</v>
      </c>
      <c r="I44" s="35"/>
      <c r="J44" s="35"/>
      <c r="K44" s="57"/>
      <c r="L44" s="36">
        <f t="shared" si="25"/>
        <v>0</v>
      </c>
      <c r="M44" s="36">
        <f t="shared" si="26"/>
        <v>0</v>
      </c>
      <c r="N44" s="28">
        <f t="shared" si="27"/>
        <v>0</v>
      </c>
    </row>
    <row r="45" spans="1:14" ht="17.45" hidden="1" customHeight="1">
      <c r="A45" s="64"/>
      <c r="B45" s="48"/>
      <c r="C45" s="22"/>
      <c r="D45" s="22"/>
      <c r="E45" s="35"/>
      <c r="F45" s="35"/>
      <c r="G45" s="35"/>
      <c r="H45" s="36">
        <f t="shared" si="24"/>
        <v>0</v>
      </c>
      <c r="I45" s="35"/>
      <c r="J45" s="35"/>
      <c r="K45" s="35"/>
      <c r="L45" s="36">
        <f t="shared" si="25"/>
        <v>0</v>
      </c>
      <c r="M45" s="36">
        <f t="shared" si="26"/>
        <v>0</v>
      </c>
      <c r="N45" s="28">
        <f t="shared" si="27"/>
        <v>0</v>
      </c>
    </row>
    <row r="46" spans="1:14" ht="16.899999999999999" hidden="1" customHeight="1">
      <c r="A46" s="64"/>
      <c r="B46" s="48"/>
      <c r="C46" s="22"/>
      <c r="D46" s="22"/>
      <c r="E46" s="35"/>
      <c r="F46" s="35"/>
      <c r="G46" s="35"/>
      <c r="H46" s="36">
        <f t="shared" si="24"/>
        <v>0</v>
      </c>
      <c r="I46" s="35"/>
      <c r="J46" s="35"/>
      <c r="K46" s="57"/>
      <c r="L46" s="36">
        <f t="shared" si="25"/>
        <v>0</v>
      </c>
      <c r="M46" s="36">
        <f t="shared" si="26"/>
        <v>0</v>
      </c>
      <c r="N46" s="28">
        <f t="shared" si="27"/>
        <v>0</v>
      </c>
    </row>
    <row r="47" spans="1:14" ht="16.899999999999999" hidden="1" customHeight="1" thickBot="1">
      <c r="A47" s="64"/>
      <c r="B47" s="48"/>
      <c r="C47" s="22"/>
      <c r="D47" s="22"/>
      <c r="E47" s="58"/>
      <c r="F47" s="58"/>
      <c r="G47" s="58"/>
      <c r="H47" s="36">
        <f t="shared" si="24"/>
        <v>0</v>
      </c>
      <c r="I47" s="58"/>
      <c r="J47" s="58"/>
      <c r="K47" s="58"/>
      <c r="L47" s="36">
        <f t="shared" si="25"/>
        <v>0</v>
      </c>
      <c r="M47" s="36">
        <f t="shared" si="26"/>
        <v>0</v>
      </c>
      <c r="N47" s="28">
        <f t="shared" si="27"/>
        <v>0</v>
      </c>
    </row>
    <row r="48" spans="1:14" ht="13.5" hidden="1" thickBot="1">
      <c r="A48" s="66"/>
      <c r="B48" s="67"/>
      <c r="C48" s="67"/>
      <c r="D48" s="68"/>
      <c r="E48" s="69"/>
      <c r="F48" s="69"/>
      <c r="G48" s="69"/>
      <c r="H48" s="70"/>
      <c r="I48" s="69"/>
      <c r="J48" s="69"/>
      <c r="K48" s="69"/>
      <c r="L48" s="70"/>
      <c r="M48" s="70"/>
      <c r="N48" s="71">
        <f>SUM(N42:N47)-MIN(N42:N47)</f>
        <v>0</v>
      </c>
    </row>
    <row r="49" spans="1:14" ht="29.25" customHeight="1" thickBot="1"/>
    <row r="50" spans="1:14" ht="21.75" customHeight="1">
      <c r="A50" s="88" t="s">
        <v>17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0"/>
    </row>
    <row r="51" spans="1:14" ht="25.5" customHeight="1">
      <c r="A51" s="91" t="s">
        <v>44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3"/>
    </row>
    <row r="52" spans="1:14" ht="23.25" customHeight="1" thickBot="1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6"/>
    </row>
  </sheetData>
  <mergeCells count="7">
    <mergeCell ref="A50:N50"/>
    <mergeCell ref="A51:N51"/>
    <mergeCell ref="A52:N52"/>
    <mergeCell ref="A1:N1"/>
    <mergeCell ref="A2:B2"/>
    <mergeCell ref="L2:N2"/>
    <mergeCell ref="C2:K2"/>
  </mergeCells>
  <phoneticPr fontId="8" type="noConversion"/>
  <conditionalFormatting sqref="F33:H33 E6:G48 I6:K48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" right="0.19685039370078741" top="0.59055118110236227" bottom="0.59055118110236227" header="0" footer="0"/>
  <pageSetup paperSize="9" scale="68" orientation="landscape" horizontalDpi="4294967295" verticalDpi="4294967295" r:id="rId1"/>
  <headerFooter alignWithMargins="0"/>
  <ignoredErrors>
    <ignoredError sqref="N12 N27 N34 N41 N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JANEBA</dc:creator>
  <cp:lastModifiedBy>Admin</cp:lastModifiedBy>
  <cp:revision>0</cp:revision>
  <cp:lastPrinted>2015-06-13T19:07:06Z</cp:lastPrinted>
  <dcterms:created xsi:type="dcterms:W3CDTF">1601-01-01T00:00:00Z</dcterms:created>
  <dcterms:modified xsi:type="dcterms:W3CDTF">2015-11-14T15:08:00Z</dcterms:modified>
</cp:coreProperties>
</file>