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lv\Desktop\"/>
    </mc:Choice>
  </mc:AlternateContent>
  <bookViews>
    <workbookView xWindow="360" yWindow="120" windowWidth="11280" windowHeight="6225"/>
  </bookViews>
  <sheets>
    <sheet name="Ženy" sheetId="1" r:id="rId1"/>
  </sheets>
  <calcPr calcId="171027"/>
</workbook>
</file>

<file path=xl/calcChain.xml><?xml version="1.0" encoding="utf-8"?>
<calcChain xmlns="http://schemas.openxmlformats.org/spreadsheetml/2006/main">
  <c r="H42" i="1" l="1"/>
  <c r="H43" i="1"/>
  <c r="H44" i="1"/>
  <c r="H41" i="1"/>
  <c r="M41" i="1" s="1"/>
  <c r="N41" i="1" s="1"/>
  <c r="L42" i="1"/>
  <c r="L43" i="1"/>
  <c r="M43" i="1" s="1"/>
  <c r="N43" i="1" s="1"/>
  <c r="L44" i="1"/>
  <c r="L41" i="1"/>
  <c r="M42" i="1"/>
  <c r="N42" i="1"/>
  <c r="H37" i="1"/>
  <c r="H38" i="1"/>
  <c r="H39" i="1"/>
  <c r="H36" i="1"/>
  <c r="L37" i="1"/>
  <c r="M37" i="1" s="1"/>
  <c r="N37" i="1" s="1"/>
  <c r="L38" i="1"/>
  <c r="M38" i="1" s="1"/>
  <c r="N38" i="1" s="1"/>
  <c r="L39" i="1"/>
  <c r="L36" i="1"/>
  <c r="M44" i="1" l="1"/>
  <c r="N44" i="1" s="1"/>
  <c r="M36" i="1"/>
  <c r="N36" i="1" s="1"/>
  <c r="N45" i="1"/>
  <c r="M39" i="1"/>
  <c r="N39" i="1" s="1"/>
  <c r="L34" i="1"/>
  <c r="H34" i="1"/>
  <c r="L33" i="1"/>
  <c r="H33" i="1"/>
  <c r="L32" i="1"/>
  <c r="H32" i="1"/>
  <c r="M32" i="1" s="1"/>
  <c r="N32" i="1" s="1"/>
  <c r="L31" i="1"/>
  <c r="H31" i="1"/>
  <c r="L29" i="1"/>
  <c r="H29" i="1"/>
  <c r="L28" i="1"/>
  <c r="H28" i="1"/>
  <c r="L27" i="1"/>
  <c r="H27" i="1"/>
  <c r="L26" i="1"/>
  <c r="H26" i="1"/>
  <c r="L24" i="1"/>
  <c r="H24" i="1"/>
  <c r="M24" i="1" s="1"/>
  <c r="N24" i="1" s="1"/>
  <c r="L23" i="1"/>
  <c r="H23" i="1"/>
  <c r="L22" i="1"/>
  <c r="H22" i="1"/>
  <c r="L21" i="1"/>
  <c r="H21" i="1"/>
  <c r="L19" i="1"/>
  <c r="H19" i="1"/>
  <c r="M19" i="1" s="1"/>
  <c r="N19" i="1" s="1"/>
  <c r="L18" i="1"/>
  <c r="H18" i="1"/>
  <c r="M18" i="1" s="1"/>
  <c r="N18" i="1" s="1"/>
  <c r="L17" i="1"/>
  <c r="H17" i="1"/>
  <c r="M17" i="1" s="1"/>
  <c r="N17" i="1" s="1"/>
  <c r="L16" i="1"/>
  <c r="H16" i="1"/>
  <c r="L14" i="1"/>
  <c r="H14" i="1"/>
  <c r="M14" i="1" s="1"/>
  <c r="N14" i="1" s="1"/>
  <c r="L13" i="1"/>
  <c r="H13" i="1"/>
  <c r="L12" i="1"/>
  <c r="H12" i="1"/>
  <c r="L11" i="1"/>
  <c r="H11" i="1"/>
  <c r="H9" i="1"/>
  <c r="L9" i="1"/>
  <c r="L8" i="1"/>
  <c r="H8" i="1"/>
  <c r="H6" i="1"/>
  <c r="L6" i="1"/>
  <c r="H7" i="1"/>
  <c r="L7" i="1"/>
  <c r="N40" i="1" l="1"/>
  <c r="M23" i="1"/>
  <c r="N23" i="1" s="1"/>
  <c r="M26" i="1"/>
  <c r="N26" i="1" s="1"/>
  <c r="M16" i="1"/>
  <c r="N16" i="1" s="1"/>
  <c r="N20" i="1" s="1"/>
  <c r="M34" i="1"/>
  <c r="N34" i="1" s="1"/>
  <c r="M33" i="1"/>
  <c r="N33" i="1" s="1"/>
  <c r="M7" i="1"/>
  <c r="N7" i="1" s="1"/>
  <c r="M22" i="1"/>
  <c r="N22" i="1" s="1"/>
  <c r="M28" i="1"/>
  <c r="N28" i="1" s="1"/>
  <c r="M13" i="1"/>
  <c r="N13" i="1" s="1"/>
  <c r="M21" i="1"/>
  <c r="N21" i="1" s="1"/>
  <c r="M9" i="1"/>
  <c r="N9" i="1" s="1"/>
  <c r="M12" i="1"/>
  <c r="N12" i="1" s="1"/>
  <c r="M8" i="1"/>
  <c r="N8" i="1" s="1"/>
  <c r="M31" i="1"/>
  <c r="N31" i="1" s="1"/>
  <c r="M11" i="1"/>
  <c r="N11" i="1" s="1"/>
  <c r="M6" i="1"/>
  <c r="N6" i="1" s="1"/>
  <c r="M27" i="1"/>
  <c r="N27" i="1" s="1"/>
  <c r="M29" i="1"/>
  <c r="N29" i="1" s="1"/>
  <c r="N30" i="1" l="1"/>
  <c r="N35" i="1"/>
  <c r="N15" i="1"/>
  <c r="N25" i="1"/>
  <c r="N10" i="1"/>
</calcChain>
</file>

<file path=xl/sharedStrings.xml><?xml version="1.0" encoding="utf-8"?>
<sst xmlns="http://schemas.openxmlformats.org/spreadsheetml/2006/main" count="67" uniqueCount="63">
  <si>
    <t xml:space="preserve">    Český svaz vzpírání</t>
  </si>
  <si>
    <t>Těl.hm.</t>
  </si>
  <si>
    <t>Jméno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</si>
  <si>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</si>
  <si>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</si>
  <si>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</si>
  <si>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</si>
  <si>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</si>
  <si>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</si>
  <si>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</si>
  <si>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</si>
  <si>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</si>
  <si>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</si>
  <si>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</si>
  <si>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Saranová Iva</t>
  </si>
  <si>
    <t>Nový Hrozenkov</t>
  </si>
  <si>
    <t>Korytářová Helena</t>
  </si>
  <si>
    <t>Orságová Petra</t>
  </si>
  <si>
    <t>Podešvová Marie</t>
  </si>
  <si>
    <t>S.M. Ostrava</t>
  </si>
  <si>
    <t>TJ Start Plzeň A</t>
  </si>
  <si>
    <t>TJ Bohemians Praha</t>
  </si>
  <si>
    <t>SKV B. Bohumín</t>
  </si>
  <si>
    <t>TAK Hellas Brno A</t>
  </si>
  <si>
    <r>
      <t xml:space="preserve">TAK Hellas Brno </t>
    </r>
    <r>
      <rPr>
        <b/>
        <sz val="10"/>
        <color indexed="8"/>
        <rFont val="Arial"/>
        <family val="2"/>
        <charset val="238"/>
      </rPr>
      <t>B</t>
    </r>
  </si>
  <si>
    <t>TAK Hellas Brno C</t>
  </si>
  <si>
    <t>Rozhodčí: Votánek Jaroslav, Kužílek Oldřich, Špidlík Antonín</t>
  </si>
  <si>
    <t>Technický rozhodčí: Orságová Marie</t>
  </si>
  <si>
    <t>Zapisovatel: Ing. Jarmila Kaláčová</t>
  </si>
  <si>
    <t>Termín: 25. 2. 2017</t>
  </si>
  <si>
    <t xml:space="preserve">  Nový Hrozenkov</t>
  </si>
  <si>
    <t>Hertlová Simona</t>
  </si>
  <si>
    <t>Zemanová Miroslava</t>
  </si>
  <si>
    <t>Minářová Lucie</t>
  </si>
  <si>
    <t>Staňková Sylvie</t>
  </si>
  <si>
    <t>Mamulová Veronika</t>
  </si>
  <si>
    <t>Panáčková Martina</t>
  </si>
  <si>
    <t>Janíčková Kamila</t>
  </si>
  <si>
    <t>Vašíčková Klára</t>
  </si>
  <si>
    <t>Švejdová Ivana</t>
  </si>
  <si>
    <t>Kincelová Klára</t>
  </si>
  <si>
    <t>Žváčková Ivana</t>
  </si>
  <si>
    <t>Citterbardová Kristýna</t>
  </si>
  <si>
    <t>Gavlovská Monika</t>
  </si>
  <si>
    <t>Holá Ester</t>
  </si>
  <si>
    <t>Králová Tereza</t>
  </si>
  <si>
    <t>Žaganová Aneta</t>
  </si>
  <si>
    <t>Rakovská Nina</t>
  </si>
  <si>
    <t>Pudivítrová Eliška</t>
  </si>
  <si>
    <t>Švecová Julie</t>
  </si>
  <si>
    <t>Kolmanová Adéla</t>
  </si>
  <si>
    <t>Poláková Miroslava</t>
  </si>
  <si>
    <t>Therová Petra;</t>
  </si>
  <si>
    <t>Klimparová Petra</t>
  </si>
  <si>
    <t>Lozová Laura</t>
  </si>
  <si>
    <t>Jurková Adéla</t>
  </si>
  <si>
    <t>Gregorová Lucie</t>
  </si>
  <si>
    <t>Kellarová Markéta</t>
  </si>
  <si>
    <t>Zachardová Nela</t>
  </si>
  <si>
    <t xml:space="preserve">Sylvie </t>
  </si>
  <si>
    <t>Staňková  průkazka v Praze</t>
  </si>
  <si>
    <t>v Praze</t>
  </si>
  <si>
    <t>1.kolo 1.ligy žen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</si>
</sst>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"/>
    <numFmt numFmtId="165" formatCode="0.0000"/>
  </numFmts>
  <fonts count="11" x14ac:knownFonts="1">
    <font>
      <sz val="10"/>
      <name val="Arial"/>
      <charset val="238"/>
    </font>
    <font>
      <b/>
      <sz val="10"/>
      <name val="Arial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charset val="238"/>
    </font>
    <font>
      <b/>
      <sz val="10"/>
      <color indexed="8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22"/>
      <color indexed="8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0"/>
      </top>
      <bottom style="hair">
        <color indexed="8"/>
      </bottom>
      <diagonal/>
    </border>
    <border>
      <left/>
      <right/>
      <top/>
      <bottom style="thin">
        <color indexed="0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/>
      <top/>
      <bottom/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0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114">
    <xf numFmtId="0" fontId="0" fillId="0" borderId="0" xfId="0"/>
    <xf numFmtId="164" fontId="0" fillId="0" borderId="0" xfId="0" applyNumberForma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64" fontId="0" fillId="3" borderId="0" xfId="0" applyNumberFormat="1" applyFill="1"/>
    <xf numFmtId="0" fontId="0" fillId="3" borderId="0" xfId="0" applyFill="1"/>
    <xf numFmtId="1" fontId="4" fillId="3" borderId="9" xfId="0" applyNumberFormat="1" applyFont="1" applyFill="1" applyBorder="1" applyAlignment="1">
      <alignment horizontal="center"/>
    </xf>
    <xf numFmtId="0" fontId="4" fillId="0" borderId="12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2" borderId="20" xfId="0" applyNumberFormat="1" applyFont="1" applyFill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2" borderId="22" xfId="0" applyNumberFormat="1" applyFont="1" applyFill="1" applyBorder="1" applyAlignment="1">
      <alignment horizontal="right"/>
    </xf>
    <xf numFmtId="2" fontId="2" fillId="3" borderId="23" xfId="0" applyNumberFormat="1" applyFont="1" applyFill="1" applyBorder="1" applyAlignment="1">
      <alignment horizontal="right"/>
    </xf>
    <xf numFmtId="0" fontId="0" fillId="2" borderId="22" xfId="0" applyFill="1" applyBorder="1"/>
    <xf numFmtId="0" fontId="0" fillId="0" borderId="23" xfId="0" applyBorder="1"/>
    <xf numFmtId="0" fontId="0" fillId="2" borderId="24" xfId="0" applyFill="1" applyBorder="1"/>
    <xf numFmtId="0" fontId="2" fillId="0" borderId="9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0" fillId="0" borderId="25" xfId="0" applyBorder="1"/>
    <xf numFmtId="0" fontId="5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1" fontId="2" fillId="0" borderId="28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0" fontId="0" fillId="2" borderId="29" xfId="0" applyFill="1" applyBorder="1"/>
    <xf numFmtId="0" fontId="2" fillId="0" borderId="2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2" borderId="20" xfId="0" applyNumberFormat="1" applyFont="1" applyFill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2" borderId="22" xfId="0" applyNumberFormat="1" applyFont="1" applyFill="1" applyBorder="1" applyAlignment="1">
      <alignment horizontal="center"/>
    </xf>
    <xf numFmtId="1" fontId="2" fillId="3" borderId="23" xfId="0" applyNumberFormat="1" applyFont="1" applyFill="1" applyBorder="1" applyAlignment="1">
      <alignment horizontal="center"/>
    </xf>
    <xf numFmtId="1" fontId="2" fillId="2" borderId="23" xfId="0" applyNumberFormat="1" applyFon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1" fontId="2" fillId="2" borderId="25" xfId="0" applyNumberFormat="1" applyFont="1" applyFill="1" applyBorder="1" applyAlignment="1">
      <alignment horizontal="center"/>
    </xf>
    <xf numFmtId="1" fontId="4" fillId="2" borderId="25" xfId="0" applyNumberFormat="1" applyFont="1" applyFill="1" applyBorder="1" applyAlignment="1">
      <alignment horizontal="center"/>
    </xf>
    <xf numFmtId="1" fontId="2" fillId="0" borderId="19" xfId="0" quotePrefix="1" applyNumberFormat="1" applyFont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165" fontId="2" fillId="0" borderId="30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right"/>
    </xf>
    <xf numFmtId="165" fontId="3" fillId="2" borderId="32" xfId="0" applyNumberFormat="1" applyFont="1" applyFill="1" applyBorder="1" applyAlignment="1">
      <alignment horizontal="right"/>
    </xf>
    <xf numFmtId="165" fontId="3" fillId="2" borderId="33" xfId="0" applyNumberFormat="1" applyFont="1" applyFill="1" applyBorder="1" applyAlignment="1">
      <alignment horizontal="right"/>
    </xf>
    <xf numFmtId="165" fontId="2" fillId="3" borderId="31" xfId="0" applyNumberFormat="1" applyFont="1" applyFill="1" applyBorder="1" applyAlignment="1">
      <alignment horizontal="right"/>
    </xf>
    <xf numFmtId="165" fontId="3" fillId="2" borderId="34" xfId="0" applyNumberFormat="1" applyFont="1" applyFill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4" fillId="2" borderId="22" xfId="0" applyNumberFormat="1" applyFont="1" applyFill="1" applyBorder="1" applyAlignment="1">
      <alignment horizontal="center"/>
    </xf>
    <xf numFmtId="1" fontId="4" fillId="3" borderId="21" xfId="0" applyNumberFormat="1" applyFont="1" applyFill="1" applyBorder="1" applyAlignment="1">
      <alignment horizontal="center"/>
    </xf>
    <xf numFmtId="1" fontId="4" fillId="2" borderId="23" xfId="0" applyNumberFormat="1" applyFont="1" applyFill="1" applyBorder="1" applyAlignment="1">
      <alignment horizontal="center"/>
    </xf>
    <xf numFmtId="0" fontId="0" fillId="0" borderId="35" xfId="0" applyBorder="1"/>
    <xf numFmtId="0" fontId="10" fillId="0" borderId="25" xfId="0" applyFont="1" applyBorder="1"/>
    <xf numFmtId="0" fontId="0" fillId="0" borderId="23" xfId="0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1" fontId="4" fillId="3" borderId="36" xfId="0" applyNumberFormat="1" applyFont="1" applyFill="1" applyBorder="1" applyAlignment="1">
      <alignment horizontal="center"/>
    </xf>
    <xf numFmtId="1" fontId="4" fillId="3" borderId="37" xfId="0" applyNumberFormat="1" applyFont="1" applyFill="1" applyBorder="1" applyAlignment="1">
      <alignment horizontal="center"/>
    </xf>
    <xf numFmtId="165" fontId="2" fillId="2" borderId="17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22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0" fillId="0" borderId="6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10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0" fillId="0" borderId="5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1">
    <cellStyle name="Normální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O51"/>
  <sheetViews>
    <sheetView tabSelected="1" zoomScale="67" zoomScaleNormal="67" workbookViewId="0">
      <selection sqref="A1:N1"/>
    </sheetView>
  </sheetViews>
  <sheetFormatPr defaultRowHeight="12.75" x14ac:dyDescent="0.2"/>
  <cols>
    <col min="1" max="1" width="7.28515625" customWidth="1"/>
    <col min="2" max="2" width="19.140625" customWidth="1"/>
    <col min="3" max="3" width="7.7109375" customWidth="1"/>
    <col min="4" max="4" width="17.42578125" customWidth="1"/>
    <col min="5" max="7" width="7" customWidth="1"/>
    <col min="8" max="8" width="6.42578125" customWidth="1"/>
    <col min="9" max="11" width="7" customWidth="1"/>
    <col min="12" max="12" width="6.42578125" customWidth="1"/>
    <col min="13" max="13" width="8" customWidth="1"/>
    <col min="14" max="14" width="11.7109375" customWidth="1"/>
    <col min="15" max="15" width="10.7109375" style="1" customWidth="1"/>
  </cols>
  <sheetData>
    <row r="1" spans="1:15" ht="27.75" x14ac:dyDescent="0.2">
      <c r="A1" s="111" t="s">
        <v>62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5" ht="15.75" customHeight="1" x14ac:dyDescent="0.2">
      <c r="A2" s="112" t="s">
        <v>29</v>
      </c>
      <c r="B2" s="112"/>
      <c r="C2" s="113" t="s">
        <v>0</v>
      </c>
      <c r="D2" s="113"/>
      <c r="E2" s="113"/>
      <c r="F2" s="113"/>
      <c r="G2" s="113"/>
      <c r="H2" s="113"/>
      <c r="I2" s="113"/>
      <c r="J2" s="113"/>
      <c r="K2" s="113"/>
      <c r="L2" s="113" t="s">
        <v>30</v>
      </c>
      <c r="M2" s="113"/>
      <c r="N2" s="113"/>
    </row>
    <row r="3" spans="1:15" ht="9.75" customHeight="1" thickBot="1" x14ac:dyDescent="0.25"/>
    <row r="4" spans="1:15" ht="13.5" thickBot="1" x14ac:dyDescent="0.25">
      <c r="A4" s="2" t="s">
        <v>1</v>
      </c>
      <c r="B4" s="3" t="s">
        <v>2</v>
      </c>
      <c r="C4" s="10" t="s">
        <v>13</v>
      </c>
      <c r="D4" s="8" t="s">
        <v>3</v>
      </c>
      <c r="E4" s="4" t="s">
        <v>4</v>
      </c>
      <c r="F4" s="5"/>
      <c r="G4" s="5"/>
      <c r="H4" s="6"/>
      <c r="I4" s="4" t="s">
        <v>5</v>
      </c>
      <c r="J4" s="5"/>
      <c r="K4" s="5"/>
      <c r="L4" s="6"/>
      <c r="M4" s="9" t="s">
        <v>6</v>
      </c>
      <c r="N4" s="7" t="s">
        <v>7</v>
      </c>
    </row>
    <row r="5" spans="1:15" ht="13.5" thickBot="1" x14ac:dyDescent="0.25">
      <c r="A5" s="24"/>
      <c r="B5" s="48"/>
      <c r="C5" s="40" t="s">
        <v>8</v>
      </c>
      <c r="D5" s="48"/>
      <c r="E5" s="49" t="s">
        <v>9</v>
      </c>
      <c r="F5" s="7" t="s">
        <v>10</v>
      </c>
      <c r="G5" s="50" t="s">
        <v>11</v>
      </c>
      <c r="H5" s="7" t="s">
        <v>12</v>
      </c>
      <c r="I5" s="50" t="s">
        <v>9</v>
      </c>
      <c r="J5" s="7" t="s">
        <v>10</v>
      </c>
      <c r="K5" s="50" t="s">
        <v>11</v>
      </c>
      <c r="L5" s="7" t="s">
        <v>12</v>
      </c>
      <c r="M5" s="51"/>
      <c r="N5" s="52"/>
    </row>
    <row r="6" spans="1:15" x14ac:dyDescent="0.2">
      <c r="A6" s="25">
        <v>67.900000000000006</v>
      </c>
      <c r="B6" s="53" t="s">
        <v>14</v>
      </c>
      <c r="C6" s="41">
        <v>1991</v>
      </c>
      <c r="D6" s="57" t="s">
        <v>15</v>
      </c>
      <c r="E6" s="64">
        <v>52</v>
      </c>
      <c r="F6" s="54">
        <v>56</v>
      </c>
      <c r="G6" s="64">
        <v>58</v>
      </c>
      <c r="H6" s="55">
        <f>IF(MAX(E6:G6)&lt;0,0,MAX(E6:G6))</f>
        <v>58</v>
      </c>
      <c r="I6" s="64">
        <v>68</v>
      </c>
      <c r="J6" s="54">
        <v>72</v>
      </c>
      <c r="K6" s="64">
        <v>75</v>
      </c>
      <c r="L6" s="55">
        <f>IF(MAX(I6:K6)&lt;0,0,MAX(I6:K6))</f>
        <v>75</v>
      </c>
      <c r="M6" s="82">
        <f>SUM(H6,L6)</f>
        <v>133</v>
      </c>
      <c r="N6" s="76">
        <f>IF(ISNUMBER(A6), (IF(153.655&lt; A6,M6, TRUNC(10^(0.783497476*((LOG((A6/153.655)/LOG(10))*(LOG((A6/153.655)/LOG(10)))))),4)*M6)), 0)</f>
        <v>166.8751</v>
      </c>
      <c r="O6"/>
    </row>
    <row r="7" spans="1:15" x14ac:dyDescent="0.2">
      <c r="A7" s="26">
        <v>75.3</v>
      </c>
      <c r="B7" s="35" t="s">
        <v>16</v>
      </c>
      <c r="C7" s="42">
        <v>1999</v>
      </c>
      <c r="D7" s="58"/>
      <c r="E7" s="65">
        <v>52</v>
      </c>
      <c r="F7" s="13">
        <v>56</v>
      </c>
      <c r="G7" s="65">
        <v>58</v>
      </c>
      <c r="H7" s="14">
        <f>IF(MAX(E7:G7)&lt;0,0,MAX(E7:G7))</f>
        <v>58</v>
      </c>
      <c r="I7" s="65">
        <v>65</v>
      </c>
      <c r="J7" s="13">
        <v>70</v>
      </c>
      <c r="K7" s="65">
        <v>72</v>
      </c>
      <c r="L7" s="14">
        <f>IF(MAX(I7:K7)&lt;0,0,MAX(I7:K7))</f>
        <v>72</v>
      </c>
      <c r="M7" s="83">
        <f>SUM(H7,L7)</f>
        <v>130</v>
      </c>
      <c r="N7" s="77">
        <f t="shared" ref="N7:N44" si="0">IF(ISNUMBER(A7), (IF(153.655&lt; A7,M7, TRUNC(10^(0.783497476*((LOG((A7/153.655)/LOG(10))*(LOG((A7/153.655)/LOG(10)))))),4)*M7)), 0)</f>
        <v>154.55700000000002</v>
      </c>
      <c r="O7"/>
    </row>
    <row r="8" spans="1:15" x14ac:dyDescent="0.2">
      <c r="A8" s="26">
        <v>68.8</v>
      </c>
      <c r="B8" s="35" t="s">
        <v>17</v>
      </c>
      <c r="C8" s="42">
        <v>1991</v>
      </c>
      <c r="D8" s="59"/>
      <c r="E8" s="65">
        <v>63</v>
      </c>
      <c r="F8" s="13">
        <v>-66</v>
      </c>
      <c r="G8" s="65">
        <v>-66</v>
      </c>
      <c r="H8" s="14">
        <f>IF(MAX(E8:G8)&lt;0,0,MAX(E8:G8))</f>
        <v>63</v>
      </c>
      <c r="I8" s="65">
        <v>75</v>
      </c>
      <c r="J8" s="13">
        <v>78</v>
      </c>
      <c r="K8" s="74">
        <v>80</v>
      </c>
      <c r="L8" s="14">
        <f>IF(MAX(I8:K8)&lt;0,0,MAX(I8:K8))</f>
        <v>80</v>
      </c>
      <c r="M8" s="83">
        <f>SUM(H8,L8)</f>
        <v>143</v>
      </c>
      <c r="N8" s="77">
        <f t="shared" si="0"/>
        <v>178.1208</v>
      </c>
    </row>
    <row r="9" spans="1:15" ht="13.5" thickBot="1" x14ac:dyDescent="0.25">
      <c r="A9" s="26">
        <v>69.099999999999994</v>
      </c>
      <c r="B9" s="35" t="s">
        <v>18</v>
      </c>
      <c r="C9" s="42">
        <v>1997</v>
      </c>
      <c r="D9" s="58"/>
      <c r="E9" s="65">
        <v>40</v>
      </c>
      <c r="F9" s="13">
        <v>43</v>
      </c>
      <c r="G9" s="65">
        <v>45</v>
      </c>
      <c r="H9" s="14">
        <f>IF(MAX(E9:G9)&lt;0,0,MAX(E9:G9))</f>
        <v>45</v>
      </c>
      <c r="I9" s="65">
        <v>50</v>
      </c>
      <c r="J9" s="13">
        <v>53</v>
      </c>
      <c r="K9" s="74">
        <v>56</v>
      </c>
      <c r="L9" s="14">
        <f>IF(MAX(I9:K9)&lt;0,0,MAX(I9:K9))</f>
        <v>56</v>
      </c>
      <c r="M9" s="83">
        <f>SUM(H9,L9)</f>
        <v>101</v>
      </c>
      <c r="N9" s="77">
        <f t="shared" si="0"/>
        <v>125.5127</v>
      </c>
    </row>
    <row r="10" spans="1:15" x14ac:dyDescent="0.2">
      <c r="A10" s="27"/>
      <c r="B10" s="36"/>
      <c r="C10" s="43"/>
      <c r="D10" s="60"/>
      <c r="E10" s="66"/>
      <c r="F10" s="15"/>
      <c r="G10" s="66"/>
      <c r="H10" s="16"/>
      <c r="I10" s="66"/>
      <c r="J10" s="15"/>
      <c r="K10" s="66"/>
      <c r="L10" s="16"/>
      <c r="M10" s="84"/>
      <c r="N10" s="78">
        <f>SUM(N6:N9)-MIN(N6:N9)</f>
        <v>499.55290000000002</v>
      </c>
      <c r="O10" s="1">
        <v>6</v>
      </c>
    </row>
    <row r="11" spans="1:15" x14ac:dyDescent="0.2">
      <c r="A11" s="28">
        <v>55.7</v>
      </c>
      <c r="B11" s="34" t="s">
        <v>51</v>
      </c>
      <c r="C11" s="44">
        <v>1992</v>
      </c>
      <c r="D11" s="61" t="s">
        <v>19</v>
      </c>
      <c r="E11" s="67">
        <v>47</v>
      </c>
      <c r="F11" s="11">
        <v>-50</v>
      </c>
      <c r="G11" s="67">
        <v>-50</v>
      </c>
      <c r="H11" s="12">
        <f>IF(MAX(E11:G11)&lt;0,0,MAX(E11:G11))</f>
        <v>47</v>
      </c>
      <c r="I11" s="67">
        <v>-57</v>
      </c>
      <c r="J11" s="11">
        <v>57</v>
      </c>
      <c r="K11" s="67">
        <v>60</v>
      </c>
      <c r="L11" s="12">
        <f>IF(MAX(I11:K11)&lt;0,0,MAX(I11:K11))</f>
        <v>60</v>
      </c>
      <c r="M11" s="85">
        <f>SUM(H11,L11)</f>
        <v>107</v>
      </c>
      <c r="N11" s="77">
        <f t="shared" si="0"/>
        <v>151.88650000000001</v>
      </c>
      <c r="O11"/>
    </row>
    <row r="12" spans="1:15" x14ac:dyDescent="0.2">
      <c r="A12" s="26">
        <v>64.400000000000006</v>
      </c>
      <c r="B12" s="35" t="s">
        <v>52</v>
      </c>
      <c r="C12" s="42">
        <v>1984</v>
      </c>
      <c r="D12" s="58"/>
      <c r="E12" s="65">
        <v>41</v>
      </c>
      <c r="F12" s="13">
        <v>45</v>
      </c>
      <c r="G12" s="65">
        <v>48</v>
      </c>
      <c r="H12" s="14">
        <f>IF(MAX(E12:G12)&lt;0,0,MAX(E12:G12))</f>
        <v>48</v>
      </c>
      <c r="I12" s="65">
        <v>52</v>
      </c>
      <c r="J12" s="13">
        <v>57</v>
      </c>
      <c r="K12" s="65">
        <v>60</v>
      </c>
      <c r="L12" s="14">
        <f>IF(MAX(I12:K12)&lt;0,0,MAX(I12:K12))</f>
        <v>60</v>
      </c>
      <c r="M12" s="83">
        <f>SUM(H12,L12)</f>
        <v>108</v>
      </c>
      <c r="N12" s="77">
        <f t="shared" si="0"/>
        <v>139.68720000000002</v>
      </c>
      <c r="O12"/>
    </row>
    <row r="13" spans="1:15" x14ac:dyDescent="0.2">
      <c r="A13" s="26">
        <v>52.8</v>
      </c>
      <c r="B13" s="35" t="s">
        <v>53</v>
      </c>
      <c r="C13" s="42">
        <v>1976</v>
      </c>
      <c r="D13" s="59"/>
      <c r="E13" s="65">
        <v>48</v>
      </c>
      <c r="F13" s="13">
        <v>50</v>
      </c>
      <c r="G13" s="65">
        <v>52</v>
      </c>
      <c r="H13" s="14">
        <f>IF(MAX(E13:G13)&lt;0,0,MAX(E13:G13))</f>
        <v>52</v>
      </c>
      <c r="I13" s="65">
        <v>57</v>
      </c>
      <c r="J13" s="13">
        <v>60</v>
      </c>
      <c r="K13" s="74">
        <v>62</v>
      </c>
      <c r="L13" s="14">
        <f>IF(MAX(I13:K13)&lt;0,0,MAX(I13:K13))</f>
        <v>62</v>
      </c>
      <c r="M13" s="83">
        <f>SUM(H13,L13)</f>
        <v>114</v>
      </c>
      <c r="N13" s="77">
        <f t="shared" si="0"/>
        <v>168.08159999999998</v>
      </c>
    </row>
    <row r="14" spans="1:15" ht="13.5" thickBot="1" x14ac:dyDescent="0.25">
      <c r="A14" s="26">
        <v>63.4</v>
      </c>
      <c r="B14" s="35" t="s">
        <v>54</v>
      </c>
      <c r="C14" s="42">
        <v>1988</v>
      </c>
      <c r="D14" s="58"/>
      <c r="E14" s="65">
        <v>68</v>
      </c>
      <c r="F14" s="13">
        <v>71</v>
      </c>
      <c r="G14" s="65">
        <v>-74</v>
      </c>
      <c r="H14" s="14">
        <f>IF(MAX(E14:G14)&lt;0,0,MAX(E14:G14))</f>
        <v>71</v>
      </c>
      <c r="I14" s="65">
        <v>85</v>
      </c>
      <c r="J14" s="13">
        <v>90</v>
      </c>
      <c r="K14" s="74">
        <v>93</v>
      </c>
      <c r="L14" s="14">
        <f>IF(MAX(I14:K14)&lt;0,0,MAX(I14:K14))</f>
        <v>93</v>
      </c>
      <c r="M14" s="83">
        <f>SUM(H14,L14)</f>
        <v>164</v>
      </c>
      <c r="N14" s="77">
        <f t="shared" si="0"/>
        <v>214.102</v>
      </c>
    </row>
    <row r="15" spans="1:15" x14ac:dyDescent="0.2">
      <c r="A15" s="27"/>
      <c r="B15" s="36"/>
      <c r="C15" s="43"/>
      <c r="D15" s="60"/>
      <c r="E15" s="66"/>
      <c r="F15" s="15"/>
      <c r="G15" s="66"/>
      <c r="H15" s="16"/>
      <c r="I15" s="66"/>
      <c r="J15" s="15"/>
      <c r="K15" s="66"/>
      <c r="L15" s="16"/>
      <c r="M15" s="84"/>
      <c r="N15" s="78">
        <f>SUM(N11:N14)-MIN(N11:N14)</f>
        <v>534.07009999999991</v>
      </c>
      <c r="O15" s="1">
        <v>3</v>
      </c>
    </row>
    <row r="16" spans="1:15" x14ac:dyDescent="0.2">
      <c r="A16" s="28">
        <v>74.2</v>
      </c>
      <c r="B16" s="34" t="s">
        <v>55</v>
      </c>
      <c r="C16" s="44">
        <v>1991</v>
      </c>
      <c r="D16" s="61" t="s">
        <v>20</v>
      </c>
      <c r="E16" s="67">
        <v>-45</v>
      </c>
      <c r="F16" s="11">
        <v>45</v>
      </c>
      <c r="G16" s="67">
        <v>-50</v>
      </c>
      <c r="H16" s="12">
        <f>IF(MAX(E16:G16)&lt;0,0,MAX(E16:G16))</f>
        <v>45</v>
      </c>
      <c r="I16" s="67">
        <v>55</v>
      </c>
      <c r="J16" s="11">
        <v>-60</v>
      </c>
      <c r="K16" s="67">
        <v>62</v>
      </c>
      <c r="L16" s="12">
        <f>IF(MAX(I16:K16)&lt;0,0,MAX(I16:K16))</f>
        <v>62</v>
      </c>
      <c r="M16" s="85">
        <f>SUM(H16,L16)</f>
        <v>107</v>
      </c>
      <c r="N16" s="77">
        <f t="shared" si="0"/>
        <v>128.13249999999999</v>
      </c>
      <c r="O16"/>
    </row>
    <row r="17" spans="1:15" x14ac:dyDescent="0.2">
      <c r="A17" s="26">
        <v>62.7</v>
      </c>
      <c r="B17" s="35" t="s">
        <v>56</v>
      </c>
      <c r="C17" s="42">
        <v>1987</v>
      </c>
      <c r="D17" s="58"/>
      <c r="E17" s="65">
        <v>62</v>
      </c>
      <c r="F17" s="13">
        <v>66</v>
      </c>
      <c r="G17" s="65">
        <v>69</v>
      </c>
      <c r="H17" s="14">
        <f>IF(MAX(E17:G17)&lt;0,0,MAX(E17:G17))</f>
        <v>69</v>
      </c>
      <c r="I17" s="65">
        <v>78</v>
      </c>
      <c r="J17" s="13">
        <v>82</v>
      </c>
      <c r="K17" s="65">
        <v>-85</v>
      </c>
      <c r="L17" s="14">
        <f>IF(MAX(I17:K17)&lt;0,0,MAX(I17:K17))</f>
        <v>82</v>
      </c>
      <c r="M17" s="83">
        <f>SUM(H17,L17)</f>
        <v>151</v>
      </c>
      <c r="N17" s="77">
        <f t="shared" si="0"/>
        <v>198.4744</v>
      </c>
      <c r="O17"/>
    </row>
    <row r="18" spans="1:15" x14ac:dyDescent="0.2">
      <c r="A18" s="26">
        <v>61.6</v>
      </c>
      <c r="B18" s="35" t="s">
        <v>57</v>
      </c>
      <c r="C18" s="42">
        <v>1990</v>
      </c>
      <c r="D18" s="59"/>
      <c r="E18" s="65">
        <v>43</v>
      </c>
      <c r="F18" s="13">
        <v>46</v>
      </c>
      <c r="G18" s="65">
        <v>-50</v>
      </c>
      <c r="H18" s="14">
        <f>IF(MAX(E18:G18)&lt;0,0,MAX(E18:G18))</f>
        <v>46</v>
      </c>
      <c r="I18" s="65">
        <v>58</v>
      </c>
      <c r="J18" s="13">
        <v>61</v>
      </c>
      <c r="K18" s="74">
        <v>65</v>
      </c>
      <c r="L18" s="14">
        <f>IF(MAX(I18:K18)&lt;0,0,MAX(I18:K18))</f>
        <v>65</v>
      </c>
      <c r="M18" s="83">
        <f>SUM(H18,L18)</f>
        <v>111</v>
      </c>
      <c r="N18" s="77">
        <f t="shared" si="0"/>
        <v>147.49680000000001</v>
      </c>
    </row>
    <row r="19" spans="1:15" ht="13.5" thickBot="1" x14ac:dyDescent="0.25">
      <c r="A19" s="26">
        <v>58.4</v>
      </c>
      <c r="B19" s="35" t="s">
        <v>58</v>
      </c>
      <c r="C19" s="42">
        <v>1999</v>
      </c>
      <c r="D19" s="58"/>
      <c r="E19" s="65">
        <v>-50</v>
      </c>
      <c r="F19" s="13">
        <v>50</v>
      </c>
      <c r="G19" s="65">
        <v>-53</v>
      </c>
      <c r="H19" s="14">
        <f>IF(MAX(E19:G19)&lt;0,0,MAX(E19:G19))</f>
        <v>50</v>
      </c>
      <c r="I19" s="65">
        <v>65</v>
      </c>
      <c r="J19" s="13">
        <v>70</v>
      </c>
      <c r="K19" s="74">
        <v>75</v>
      </c>
      <c r="L19" s="14">
        <f>IF(MAX(I19:K19)&lt;0,0,MAX(I19:K19))</f>
        <v>75</v>
      </c>
      <c r="M19" s="83">
        <f>SUM(H19,L19)</f>
        <v>125</v>
      </c>
      <c r="N19" s="77">
        <f t="shared" si="0"/>
        <v>171.86250000000001</v>
      </c>
    </row>
    <row r="20" spans="1:15" x14ac:dyDescent="0.2">
      <c r="A20" s="27"/>
      <c r="B20" s="36"/>
      <c r="C20" s="43"/>
      <c r="D20" s="60"/>
      <c r="E20" s="66"/>
      <c r="F20" s="15"/>
      <c r="G20" s="66"/>
      <c r="H20" s="16"/>
      <c r="I20" s="66"/>
      <c r="J20" s="15"/>
      <c r="K20" s="66"/>
      <c r="L20" s="16"/>
      <c r="M20" s="84"/>
      <c r="N20" s="78">
        <f>SUM(N16:N19)-MIN(N16:N19)</f>
        <v>517.83370000000014</v>
      </c>
      <c r="O20" s="1">
        <v>5</v>
      </c>
    </row>
    <row r="21" spans="1:15" x14ac:dyDescent="0.2">
      <c r="A21" s="28">
        <v>47.5</v>
      </c>
      <c r="B21" s="34" t="s">
        <v>47</v>
      </c>
      <c r="C21" s="44">
        <v>1988</v>
      </c>
      <c r="D21" s="61" t="s">
        <v>21</v>
      </c>
      <c r="E21" s="67">
        <v>30</v>
      </c>
      <c r="F21" s="11">
        <v>33</v>
      </c>
      <c r="G21" s="67">
        <v>36</v>
      </c>
      <c r="H21" s="12">
        <f>IF(MAX(E21:G21)&lt;0,0,MAX(E21:G21))</f>
        <v>36</v>
      </c>
      <c r="I21" s="67">
        <v>38</v>
      </c>
      <c r="J21" s="11">
        <v>41</v>
      </c>
      <c r="K21" s="67">
        <v>44</v>
      </c>
      <c r="L21" s="12">
        <f>IF(MAX(I21:K21)&lt;0,0,MAX(I21:K21))</f>
        <v>44</v>
      </c>
      <c r="M21" s="85">
        <f>SUM(H21,L21)</f>
        <v>80</v>
      </c>
      <c r="N21" s="77">
        <f t="shared" si="0"/>
        <v>127.864</v>
      </c>
      <c r="O21"/>
    </row>
    <row r="22" spans="1:15" x14ac:dyDescent="0.2">
      <c r="A22" s="26">
        <v>67</v>
      </c>
      <c r="B22" s="35" t="s">
        <v>48</v>
      </c>
      <c r="C22" s="42">
        <v>1994</v>
      </c>
      <c r="D22" s="58"/>
      <c r="E22" s="65">
        <v>72</v>
      </c>
      <c r="F22" s="13">
        <v>75</v>
      </c>
      <c r="G22" s="65">
        <v>77</v>
      </c>
      <c r="H22" s="14">
        <f>IF(MAX(E22:G22)&lt;0,0,MAX(E22:G22))</f>
        <v>77</v>
      </c>
      <c r="I22" s="65">
        <v>-90</v>
      </c>
      <c r="J22" s="13">
        <v>90</v>
      </c>
      <c r="K22" s="65">
        <v>-93</v>
      </c>
      <c r="L22" s="14">
        <f>IF(MAX(I22:K22)&lt;0,0,MAX(I22:K22))</f>
        <v>90</v>
      </c>
      <c r="M22" s="83">
        <f>SUM(H22,L22)</f>
        <v>167</v>
      </c>
      <c r="N22" s="77">
        <f t="shared" si="0"/>
        <v>211.10470000000001</v>
      </c>
      <c r="O22"/>
    </row>
    <row r="23" spans="1:15" x14ac:dyDescent="0.2">
      <c r="A23" s="26">
        <v>64.900000000000006</v>
      </c>
      <c r="B23" s="35" t="s">
        <v>49</v>
      </c>
      <c r="C23" s="42">
        <v>1984</v>
      </c>
      <c r="D23" s="59"/>
      <c r="E23" s="65">
        <v>70</v>
      </c>
      <c r="F23" s="13">
        <v>74</v>
      </c>
      <c r="G23" s="65">
        <v>77</v>
      </c>
      <c r="H23" s="14">
        <f>IF(MAX(E23:G23)&lt;0,0,MAX(E23:G23))</f>
        <v>77</v>
      </c>
      <c r="I23" s="65">
        <v>85</v>
      </c>
      <c r="J23" s="13">
        <v>88</v>
      </c>
      <c r="K23" s="74">
        <v>91</v>
      </c>
      <c r="L23" s="14">
        <f>IF(MAX(I23:K23)&lt;0,0,MAX(I23:K23))</f>
        <v>91</v>
      </c>
      <c r="M23" s="83">
        <f>SUM(H23,L23)</f>
        <v>168</v>
      </c>
      <c r="N23" s="77">
        <f t="shared" si="0"/>
        <v>216.3</v>
      </c>
    </row>
    <row r="24" spans="1:15" ht="13.5" thickBot="1" x14ac:dyDescent="0.25">
      <c r="A24" s="26">
        <v>60.8</v>
      </c>
      <c r="B24" s="35" t="s">
        <v>50</v>
      </c>
      <c r="C24" s="42">
        <v>1992</v>
      </c>
      <c r="D24" s="58"/>
      <c r="E24" s="65">
        <v>58</v>
      </c>
      <c r="F24" s="13">
        <v>61</v>
      </c>
      <c r="G24" s="65">
        <v>-64</v>
      </c>
      <c r="H24" s="14">
        <f>IF(MAX(E24:G24)&lt;0,0,MAX(E24:G24))</f>
        <v>61</v>
      </c>
      <c r="I24" s="65">
        <v>72</v>
      </c>
      <c r="J24" s="13">
        <v>75</v>
      </c>
      <c r="K24" s="74">
        <v>78</v>
      </c>
      <c r="L24" s="14">
        <f>IF(MAX(I24:K24)&lt;0,0,MAX(I24:K24))</f>
        <v>78</v>
      </c>
      <c r="M24" s="83">
        <f>SUM(H24,L24)</f>
        <v>139</v>
      </c>
      <c r="N24" s="77">
        <f t="shared" si="0"/>
        <v>186.21829999999997</v>
      </c>
    </row>
    <row r="25" spans="1:15" x14ac:dyDescent="0.2">
      <c r="A25" s="27"/>
      <c r="B25" s="36"/>
      <c r="C25" s="43"/>
      <c r="D25" s="60"/>
      <c r="E25" s="66"/>
      <c r="F25" s="15"/>
      <c r="G25" s="66"/>
      <c r="H25" s="16"/>
      <c r="I25" s="66"/>
      <c r="J25" s="15"/>
      <c r="K25" s="66"/>
      <c r="L25" s="16"/>
      <c r="M25" s="84"/>
      <c r="N25" s="78">
        <f>SUM(N21:N24)-MIN(N21:N24)</f>
        <v>613.62300000000005</v>
      </c>
      <c r="O25" s="1">
        <v>2</v>
      </c>
    </row>
    <row r="26" spans="1:15" x14ac:dyDescent="0.2">
      <c r="A26" s="28">
        <v>62.2</v>
      </c>
      <c r="B26" s="34" t="s">
        <v>43</v>
      </c>
      <c r="C26" s="44">
        <v>1992</v>
      </c>
      <c r="D26" s="61" t="s">
        <v>22</v>
      </c>
      <c r="E26" s="67">
        <v>50</v>
      </c>
      <c r="F26" s="11">
        <v>53</v>
      </c>
      <c r="G26" s="67">
        <v>55</v>
      </c>
      <c r="H26" s="12">
        <f>IF(MAX(E26:G26)&lt;0,0,MAX(E26:G26))</f>
        <v>55</v>
      </c>
      <c r="I26" s="67">
        <v>73</v>
      </c>
      <c r="J26" s="11">
        <v>76</v>
      </c>
      <c r="K26" s="67">
        <v>80</v>
      </c>
      <c r="L26" s="12">
        <f>IF(MAX(I26:K26)&lt;0,0,MAX(I26:K26))</f>
        <v>80</v>
      </c>
      <c r="M26" s="85">
        <f>SUM(H26,L26)</f>
        <v>135</v>
      </c>
      <c r="N26" s="77">
        <f t="shared" si="0"/>
        <v>178.30799999999999</v>
      </c>
      <c r="O26"/>
    </row>
    <row r="27" spans="1:15" x14ac:dyDescent="0.2">
      <c r="A27" s="26">
        <v>69.599999999999994</v>
      </c>
      <c r="B27" s="35" t="s">
        <v>44</v>
      </c>
      <c r="C27" s="42">
        <v>1993</v>
      </c>
      <c r="D27" s="58"/>
      <c r="E27" s="65">
        <v>55</v>
      </c>
      <c r="F27" s="13">
        <v>58</v>
      </c>
      <c r="G27" s="65">
        <v>-61</v>
      </c>
      <c r="H27" s="14">
        <f>IF(MAX(E27:G27)&lt;0,0,MAX(E27:G27))</f>
        <v>58</v>
      </c>
      <c r="I27" s="65">
        <v>75</v>
      </c>
      <c r="J27" s="13">
        <v>79</v>
      </c>
      <c r="K27" s="65">
        <v>-81</v>
      </c>
      <c r="L27" s="14">
        <f>IF(MAX(I27:K27)&lt;0,0,MAX(I27:K27))</f>
        <v>79</v>
      </c>
      <c r="M27" s="83">
        <f>SUM(H27,L27)</f>
        <v>137</v>
      </c>
      <c r="N27" s="77">
        <f t="shared" si="0"/>
        <v>169.57859999999999</v>
      </c>
      <c r="O27"/>
    </row>
    <row r="28" spans="1:15" x14ac:dyDescent="0.2">
      <c r="A28" s="26">
        <v>89.3</v>
      </c>
      <c r="B28" s="35" t="s">
        <v>45</v>
      </c>
      <c r="C28" s="42">
        <v>1989</v>
      </c>
      <c r="D28" s="59"/>
      <c r="E28" s="65">
        <v>73</v>
      </c>
      <c r="F28" s="13">
        <v>76</v>
      </c>
      <c r="G28" s="65">
        <v>78</v>
      </c>
      <c r="H28" s="14">
        <f>IF(MAX(E28:G28)&lt;0,0,MAX(E28:G28))</f>
        <v>78</v>
      </c>
      <c r="I28" s="65">
        <v>83</v>
      </c>
      <c r="J28" s="13">
        <v>87</v>
      </c>
      <c r="K28" s="74">
        <v>90</v>
      </c>
      <c r="L28" s="14">
        <f>IF(MAX(I28:K28)&lt;0,0,MAX(I28:K28))</f>
        <v>90</v>
      </c>
      <c r="M28" s="83">
        <f>SUM(H28,L28)</f>
        <v>168</v>
      </c>
      <c r="N28" s="77">
        <f t="shared" si="0"/>
        <v>185.7072</v>
      </c>
    </row>
    <row r="29" spans="1:15" ht="13.5" thickBot="1" x14ac:dyDescent="0.25">
      <c r="A29" s="26">
        <v>57.2</v>
      </c>
      <c r="B29" s="35" t="s">
        <v>46</v>
      </c>
      <c r="C29" s="42">
        <v>1999</v>
      </c>
      <c r="D29" s="58"/>
      <c r="E29" s="65">
        <v>49</v>
      </c>
      <c r="F29" s="13">
        <v>53</v>
      </c>
      <c r="G29" s="65">
        <v>-54</v>
      </c>
      <c r="H29" s="14">
        <f>IF(MAX(E29:G29)&lt;0,0,MAX(E29:G29))</f>
        <v>53</v>
      </c>
      <c r="I29" s="65">
        <v>58</v>
      </c>
      <c r="J29" s="13">
        <v>-62</v>
      </c>
      <c r="K29" s="74">
        <v>62</v>
      </c>
      <c r="L29" s="14">
        <f>IF(MAX(I29:K29)&lt;0,0,MAX(I29:K29))</f>
        <v>62</v>
      </c>
      <c r="M29" s="83">
        <f>SUM(H29,L29)</f>
        <v>115</v>
      </c>
      <c r="N29" s="77">
        <f t="shared" si="0"/>
        <v>160.32149999999999</v>
      </c>
    </row>
    <row r="30" spans="1:15" x14ac:dyDescent="0.2">
      <c r="A30" s="27"/>
      <c r="B30" s="36"/>
      <c r="C30" s="43"/>
      <c r="D30" s="60"/>
      <c r="E30" s="66"/>
      <c r="F30" s="15"/>
      <c r="G30" s="66"/>
      <c r="H30" s="16"/>
      <c r="I30" s="66"/>
      <c r="J30" s="15"/>
      <c r="K30" s="66"/>
      <c r="L30" s="16"/>
      <c r="M30" s="84"/>
      <c r="N30" s="78">
        <f>SUM(N26:N29)-MIN(N26:N29)</f>
        <v>533.59379999999999</v>
      </c>
      <c r="O30" s="1">
        <v>4</v>
      </c>
    </row>
    <row r="31" spans="1:15" x14ac:dyDescent="0.2">
      <c r="A31" s="28">
        <v>56.4</v>
      </c>
      <c r="B31" s="34" t="s">
        <v>32</v>
      </c>
      <c r="C31" s="44">
        <v>1983</v>
      </c>
      <c r="D31" s="61" t="s">
        <v>23</v>
      </c>
      <c r="E31" s="67">
        <v>63</v>
      </c>
      <c r="F31" s="11">
        <v>-66</v>
      </c>
      <c r="G31" s="67">
        <v>-66</v>
      </c>
      <c r="H31" s="12">
        <f>IF(MAX(E31:G31)&lt;0,0,MAX(E31:G31))</f>
        <v>63</v>
      </c>
      <c r="I31" s="67">
        <v>75</v>
      </c>
      <c r="J31" s="11">
        <v>77</v>
      </c>
      <c r="K31" s="67">
        <v>0</v>
      </c>
      <c r="L31" s="12">
        <f>IF(MAX(I31:K31)&lt;0,0,MAX(I31:K31))</f>
        <v>77</v>
      </c>
      <c r="M31" s="85">
        <f>SUM(H31,L31)</f>
        <v>140</v>
      </c>
      <c r="N31" s="77">
        <f t="shared" si="0"/>
        <v>197.036</v>
      </c>
      <c r="O31"/>
    </row>
    <row r="32" spans="1:15" x14ac:dyDescent="0.2">
      <c r="A32" s="26">
        <v>67.2</v>
      </c>
      <c r="B32" s="35" t="s">
        <v>33</v>
      </c>
      <c r="C32" s="42">
        <v>1993</v>
      </c>
      <c r="D32" s="58"/>
      <c r="E32" s="65">
        <v>58</v>
      </c>
      <c r="F32" s="13">
        <v>61</v>
      </c>
      <c r="G32" s="65">
        <v>65</v>
      </c>
      <c r="H32" s="14">
        <f>IF(MAX(E32:G32)&lt;0,0,MAX(E32:G32))</f>
        <v>65</v>
      </c>
      <c r="I32" s="65">
        <v>74</v>
      </c>
      <c r="J32" s="13">
        <v>78</v>
      </c>
      <c r="K32" s="65">
        <v>81</v>
      </c>
      <c r="L32" s="14">
        <f>IF(MAX(I32:K32)&lt;0,0,MAX(I32:K32))</f>
        <v>81</v>
      </c>
      <c r="M32" s="83">
        <f>SUM(H32,L32)</f>
        <v>146</v>
      </c>
      <c r="N32" s="77">
        <f t="shared" si="0"/>
        <v>184.25200000000001</v>
      </c>
      <c r="O32"/>
    </row>
    <row r="33" spans="1:15" x14ac:dyDescent="0.2">
      <c r="A33" s="26">
        <v>67.3</v>
      </c>
      <c r="B33" s="35" t="s">
        <v>34</v>
      </c>
      <c r="C33" s="42">
        <v>1986</v>
      </c>
      <c r="D33" s="59"/>
      <c r="E33" s="65">
        <v>48</v>
      </c>
      <c r="F33" s="13">
        <v>51</v>
      </c>
      <c r="G33" s="65">
        <v>54</v>
      </c>
      <c r="H33" s="14">
        <f>IF(MAX(E33:G33)&lt;0,0,MAX(E33:G33))</f>
        <v>54</v>
      </c>
      <c r="I33" s="65">
        <v>60</v>
      </c>
      <c r="J33" s="13">
        <v>65</v>
      </c>
      <c r="K33" s="74">
        <v>70</v>
      </c>
      <c r="L33" s="14">
        <f>IF(MAX(I33:K33)&lt;0,0,MAX(I33:K33))</f>
        <v>70</v>
      </c>
      <c r="M33" s="83">
        <f>SUM(H33,L33)</f>
        <v>124</v>
      </c>
      <c r="N33" s="77">
        <f t="shared" si="0"/>
        <v>156.35159999999999</v>
      </c>
    </row>
    <row r="34" spans="1:15" ht="13.5" thickBot="1" x14ac:dyDescent="0.25">
      <c r="A34" s="26">
        <v>66.8</v>
      </c>
      <c r="B34" s="35" t="s">
        <v>31</v>
      </c>
      <c r="C34" s="42">
        <v>1993</v>
      </c>
      <c r="D34" s="58"/>
      <c r="E34" s="65">
        <v>80</v>
      </c>
      <c r="F34" s="13">
        <v>-85</v>
      </c>
      <c r="G34" s="65">
        <v>-85</v>
      </c>
      <c r="H34" s="14">
        <f>IF(MAX(E34:G34)&lt;0,0,MAX(E34:G34))</f>
        <v>80</v>
      </c>
      <c r="I34" s="65">
        <v>100</v>
      </c>
      <c r="J34" s="13">
        <v>-104</v>
      </c>
      <c r="K34" s="74">
        <v>104</v>
      </c>
      <c r="L34" s="14">
        <f>IF(MAX(I34:K34)&lt;0,0,MAX(I34:K34))</f>
        <v>104</v>
      </c>
      <c r="M34" s="83">
        <f>SUM(H34,L34)</f>
        <v>184</v>
      </c>
      <c r="N34" s="77">
        <f t="shared" si="0"/>
        <v>232.9992</v>
      </c>
    </row>
    <row r="35" spans="1:15" x14ac:dyDescent="0.2">
      <c r="A35" s="29"/>
      <c r="B35" s="17"/>
      <c r="C35" s="45"/>
      <c r="D35" s="18"/>
      <c r="E35" s="68"/>
      <c r="F35" s="19"/>
      <c r="G35" s="68"/>
      <c r="H35" s="20"/>
      <c r="I35" s="68"/>
      <c r="J35" s="19"/>
      <c r="K35" s="68"/>
      <c r="L35" s="20"/>
      <c r="M35" s="86"/>
      <c r="N35" s="79">
        <f>SUM(N31:N34)-MIN(N31:N34)</f>
        <v>614.28719999999998</v>
      </c>
      <c r="O35" s="1">
        <v>1</v>
      </c>
    </row>
    <row r="36" spans="1:15" s="22" customFormat="1" x14ac:dyDescent="0.2">
      <c r="A36" s="30">
        <v>52.8</v>
      </c>
      <c r="B36" s="37" t="s">
        <v>38</v>
      </c>
      <c r="C36" s="46">
        <v>1996</v>
      </c>
      <c r="D36" s="61" t="s">
        <v>24</v>
      </c>
      <c r="E36" s="69">
        <v>-39</v>
      </c>
      <c r="F36" s="71">
        <v>39</v>
      </c>
      <c r="G36" s="69">
        <v>41</v>
      </c>
      <c r="H36" s="23">
        <f>IF(MAX(E36:G36)&lt;0,0,MAX(E36:G36))</f>
        <v>41</v>
      </c>
      <c r="I36" s="69">
        <v>51</v>
      </c>
      <c r="J36" s="71">
        <v>-53</v>
      </c>
      <c r="K36" s="69">
        <v>53</v>
      </c>
      <c r="L36" s="75">
        <f>IF(MAX(I36:K36)&lt;0,0,MAX(I36:K36))</f>
        <v>53</v>
      </c>
      <c r="M36" s="87">
        <f>SUM(H36,L36)</f>
        <v>94</v>
      </c>
      <c r="N36" s="80">
        <f t="shared" si="0"/>
        <v>138.59359999999998</v>
      </c>
      <c r="O36" s="21"/>
    </row>
    <row r="37" spans="1:15" s="22" customFormat="1" x14ac:dyDescent="0.2">
      <c r="A37" s="30">
        <v>56.4</v>
      </c>
      <c r="B37" s="37" t="s">
        <v>37</v>
      </c>
      <c r="C37" s="46">
        <v>1991</v>
      </c>
      <c r="D37" s="62"/>
      <c r="E37" s="69">
        <v>42</v>
      </c>
      <c r="F37" s="71">
        <v>45</v>
      </c>
      <c r="G37" s="69">
        <v>47</v>
      </c>
      <c r="H37" s="23">
        <f t="shared" ref="H37:H39" si="1">IF(MAX(E37:G37)&lt;0,0,MAX(E37:G37))</f>
        <v>47</v>
      </c>
      <c r="I37" s="69">
        <v>52</v>
      </c>
      <c r="J37" s="71">
        <v>54</v>
      </c>
      <c r="K37" s="69">
        <v>56</v>
      </c>
      <c r="L37" s="75">
        <f t="shared" ref="L37:L39" si="2">IF(MAX(I37:K37)&lt;0,0,MAX(I37:K37))</f>
        <v>56</v>
      </c>
      <c r="M37" s="87">
        <f t="shared" ref="M37:M39" si="3">SUM(H37,L37)</f>
        <v>103</v>
      </c>
      <c r="N37" s="80">
        <f t="shared" si="0"/>
        <v>144.9622</v>
      </c>
      <c r="O37" s="21"/>
    </row>
    <row r="38" spans="1:15" s="22" customFormat="1" x14ac:dyDescent="0.2">
      <c r="A38" s="30">
        <v>78.900000000000006</v>
      </c>
      <c r="B38" s="37" t="s">
        <v>36</v>
      </c>
      <c r="C38" s="46">
        <v>1989</v>
      </c>
      <c r="D38" s="62"/>
      <c r="E38" s="69">
        <v>55</v>
      </c>
      <c r="F38" s="71">
        <v>-58</v>
      </c>
      <c r="G38" s="69">
        <v>58</v>
      </c>
      <c r="H38" s="23">
        <f t="shared" si="1"/>
        <v>58</v>
      </c>
      <c r="I38" s="69">
        <v>73</v>
      </c>
      <c r="J38" s="71">
        <v>76</v>
      </c>
      <c r="K38" s="69">
        <v>80</v>
      </c>
      <c r="L38" s="75">
        <f t="shared" si="2"/>
        <v>80</v>
      </c>
      <c r="M38" s="87">
        <f t="shared" si="3"/>
        <v>138</v>
      </c>
      <c r="N38" s="80">
        <f t="shared" si="0"/>
        <v>160.5078</v>
      </c>
      <c r="O38" s="21"/>
    </row>
    <row r="39" spans="1:15" s="22" customFormat="1" ht="13.5" thickBot="1" x14ac:dyDescent="0.25">
      <c r="A39" s="30">
        <v>71.2</v>
      </c>
      <c r="B39" s="37" t="s">
        <v>35</v>
      </c>
      <c r="C39" s="46">
        <v>1986</v>
      </c>
      <c r="D39" s="62"/>
      <c r="E39" s="69">
        <v>45</v>
      </c>
      <c r="F39" s="71">
        <v>48</v>
      </c>
      <c r="G39" s="69">
        <v>-51</v>
      </c>
      <c r="H39" s="23">
        <f t="shared" si="1"/>
        <v>48</v>
      </c>
      <c r="I39" s="69">
        <v>66</v>
      </c>
      <c r="J39" s="71">
        <v>70</v>
      </c>
      <c r="K39" s="69">
        <v>-73</v>
      </c>
      <c r="L39" s="75">
        <f t="shared" si="2"/>
        <v>70</v>
      </c>
      <c r="M39" s="87">
        <f t="shared" si="3"/>
        <v>118</v>
      </c>
      <c r="N39" s="80">
        <f t="shared" si="0"/>
        <v>144.31400000000002</v>
      </c>
      <c r="O39" s="21"/>
    </row>
    <row r="40" spans="1:15" s="22" customFormat="1" x14ac:dyDescent="0.2">
      <c r="A40" s="31"/>
      <c r="B40" s="38"/>
      <c r="C40" s="47"/>
      <c r="D40" s="63"/>
      <c r="E40" s="70"/>
      <c r="F40" s="72"/>
      <c r="G40" s="70"/>
      <c r="H40" s="73"/>
      <c r="I40" s="70"/>
      <c r="J40" s="72"/>
      <c r="K40" s="70"/>
      <c r="L40" s="73"/>
      <c r="M40" s="88"/>
      <c r="N40" s="79">
        <f>SUM(N36:N39)-MIN(N36:N39)</f>
        <v>449.78400000000005</v>
      </c>
      <c r="O40" s="21">
        <v>7</v>
      </c>
    </row>
    <row r="41" spans="1:15" s="22" customFormat="1" x14ac:dyDescent="0.2">
      <c r="A41" s="30">
        <v>71.8</v>
      </c>
      <c r="B41" s="37" t="s">
        <v>40</v>
      </c>
      <c r="C41" s="46">
        <v>1988</v>
      </c>
      <c r="D41" s="61" t="s">
        <v>25</v>
      </c>
      <c r="E41" s="69">
        <v>40</v>
      </c>
      <c r="F41" s="71">
        <v>43</v>
      </c>
      <c r="G41" s="69">
        <v>-45</v>
      </c>
      <c r="H41" s="23">
        <f>IF(MAX(E41:G41)&lt;0,0,MAX(E41:G41))</f>
        <v>43</v>
      </c>
      <c r="I41" s="69">
        <v>53</v>
      </c>
      <c r="J41" s="71">
        <v>56</v>
      </c>
      <c r="K41" s="69">
        <v>-58</v>
      </c>
      <c r="L41" s="75">
        <f>IF(MAX(I41:K41)&lt;0,0,MAX(I41:K41))</f>
        <v>56</v>
      </c>
      <c r="M41" s="87">
        <f>SUM(H41,L41)</f>
        <v>99</v>
      </c>
      <c r="N41" s="80">
        <f t="shared" si="0"/>
        <v>120.5523</v>
      </c>
      <c r="O41" s="21"/>
    </row>
    <row r="42" spans="1:15" x14ac:dyDescent="0.2">
      <c r="A42" s="32">
        <v>60.3</v>
      </c>
      <c r="B42" s="90" t="s">
        <v>41</v>
      </c>
      <c r="C42" s="91">
        <v>1989</v>
      </c>
      <c r="D42" s="39"/>
      <c r="E42" s="91">
        <v>40</v>
      </c>
      <c r="F42" s="71">
        <v>43</v>
      </c>
      <c r="G42" s="69">
        <v>45</v>
      </c>
      <c r="H42" s="23">
        <f t="shared" ref="H42:H44" si="4">IF(MAX(E42:G42)&lt;0,0,MAX(E42:G42))</f>
        <v>45</v>
      </c>
      <c r="I42" s="91">
        <v>50</v>
      </c>
      <c r="J42" s="71">
        <v>55</v>
      </c>
      <c r="K42" s="71">
        <v>57</v>
      </c>
      <c r="L42" s="75">
        <f t="shared" ref="L42:L44" si="5">IF(MAX(I42:K42)&lt;0,0,MAX(I42:K42))</f>
        <v>57</v>
      </c>
      <c r="M42" s="87">
        <f t="shared" ref="M42:M44" si="6">SUM(H42,L42)</f>
        <v>102</v>
      </c>
      <c r="N42" s="80">
        <f t="shared" si="0"/>
        <v>137.36340000000001</v>
      </c>
    </row>
    <row r="43" spans="1:15" x14ac:dyDescent="0.2">
      <c r="A43" s="32">
        <v>67.599999999999994</v>
      </c>
      <c r="B43" s="90" t="s">
        <v>42</v>
      </c>
      <c r="C43" s="91">
        <v>1992</v>
      </c>
      <c r="D43" s="39"/>
      <c r="E43" s="91">
        <v>48</v>
      </c>
      <c r="F43" s="101">
        <v>-50</v>
      </c>
      <c r="G43" s="91">
        <v>50</v>
      </c>
      <c r="H43" s="23">
        <f t="shared" si="4"/>
        <v>50</v>
      </c>
      <c r="I43" s="91">
        <v>60</v>
      </c>
      <c r="J43" s="101">
        <v>65</v>
      </c>
      <c r="K43" s="91">
        <v>-70</v>
      </c>
      <c r="L43" s="75">
        <f t="shared" si="5"/>
        <v>65</v>
      </c>
      <c r="M43" s="87">
        <f t="shared" si="6"/>
        <v>115</v>
      </c>
      <c r="N43" s="80">
        <f t="shared" si="0"/>
        <v>144.64699999999999</v>
      </c>
    </row>
    <row r="44" spans="1:15" ht="13.5" thickBot="1" x14ac:dyDescent="0.25">
      <c r="A44" s="32">
        <v>58.3</v>
      </c>
      <c r="B44" s="90" t="s">
        <v>39</v>
      </c>
      <c r="C44" s="91">
        <v>1991</v>
      </c>
      <c r="D44" s="39"/>
      <c r="E44" s="91">
        <v>40</v>
      </c>
      <c r="F44" s="39">
        <v>42</v>
      </c>
      <c r="G44" s="89">
        <v>-45</v>
      </c>
      <c r="H44" s="23">
        <f t="shared" si="4"/>
        <v>42</v>
      </c>
      <c r="I44" s="91">
        <v>-57</v>
      </c>
      <c r="J44" s="39">
        <v>57</v>
      </c>
      <c r="K44" s="32">
        <v>-60</v>
      </c>
      <c r="L44" s="95">
        <f t="shared" si="5"/>
        <v>57</v>
      </c>
      <c r="M44" s="87">
        <f t="shared" si="6"/>
        <v>99</v>
      </c>
      <c r="N44" s="80">
        <f t="shared" si="0"/>
        <v>136.27350000000001</v>
      </c>
    </row>
    <row r="45" spans="1:15" ht="13.5" thickBot="1" x14ac:dyDescent="0.25">
      <c r="A45" s="33"/>
      <c r="B45" s="56"/>
      <c r="C45" s="92"/>
      <c r="D45" s="56"/>
      <c r="E45" s="33"/>
      <c r="F45" s="56"/>
      <c r="G45" s="33"/>
      <c r="H45" s="56"/>
      <c r="I45" s="100"/>
      <c r="J45" s="56"/>
      <c r="K45" s="33"/>
      <c r="L45" s="97"/>
      <c r="M45" s="33"/>
      <c r="N45" s="81">
        <f>SUM(N41:N44)-MIN(N41:N44)</f>
        <v>418.28389999999996</v>
      </c>
      <c r="O45" s="1">
        <v>8</v>
      </c>
    </row>
    <row r="46" spans="1:15" ht="13.5" thickBot="1" x14ac:dyDescent="0.25">
      <c r="A46" s="98"/>
      <c r="B46" s="94"/>
      <c r="C46" s="91"/>
      <c r="E46" s="99"/>
      <c r="H46" s="23"/>
      <c r="I46" s="98"/>
      <c r="L46" s="96"/>
      <c r="M46" s="87"/>
      <c r="N46" s="80"/>
    </row>
    <row r="47" spans="1:15" x14ac:dyDescent="0.2">
      <c r="A47" s="102" t="s">
        <v>26</v>
      </c>
      <c r="B47" s="103"/>
      <c r="C47" s="104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5"/>
    </row>
    <row r="48" spans="1:15" x14ac:dyDescent="0.2">
      <c r="A48" s="106" t="s">
        <v>27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7"/>
    </row>
    <row r="49" spans="1:14" ht="13.5" thickBot="1" x14ac:dyDescent="0.25">
      <c r="A49" s="108" t="s">
        <v>28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10"/>
    </row>
    <row r="51" spans="1:14" x14ac:dyDescent="0.2">
      <c r="A51" s="93" t="s">
        <v>59</v>
      </c>
      <c r="B51" s="93" t="s">
        <v>60</v>
      </c>
      <c r="C51" s="93" t="s">
        <v>61</v>
      </c>
    </row>
  </sheetData>
  <mergeCells count="7">
    <mergeCell ref="A47:N47"/>
    <mergeCell ref="A48:N48"/>
    <mergeCell ref="A49:N49"/>
    <mergeCell ref="A1:N1"/>
    <mergeCell ref="A2:B2"/>
    <mergeCell ref="L2:N2"/>
    <mergeCell ref="C2:K2"/>
  </mergeCells>
  <phoneticPr fontId="8" type="noConversion"/>
  <conditionalFormatting sqref="E6:G41 I6:K41 F42:G42 J42:K42">
    <cfRule type="cellIs" dxfId="0" priority="1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scale="73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Ženy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Karel Prohl</cp:lastModifiedBy>
  <dcterms:modified xsi:type="dcterms:W3CDTF">2017-02-26T08:56:17Z</dcterms:modified>
</cp:coreProperties>
</file>